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baumgartner/Desktop/Metropol Audit/fhoch3/FF_Starter_Kit/Finished/"/>
    </mc:Choice>
  </mc:AlternateContent>
  <xr:revisionPtr revIDLastSave="0" documentId="13_ncr:1_{EC161ADC-8E51-9A44-961C-10CD3EE3380C}" xr6:coauthVersionLast="47" xr6:coauthVersionMax="47" xr10:uidLastSave="{00000000-0000-0000-0000-000000000000}"/>
  <bookViews>
    <workbookView xWindow="0" yWindow="660" windowWidth="29400" windowHeight="16900" tabRatio="500" xr2:uid="{00000000-000D-0000-FFFF-FFFF00000000}"/>
  </bookViews>
  <sheets>
    <sheet name="Starte hier" sheetId="1" r:id="rId1"/>
    <sheet name="Weihnachten" sheetId="2" r:id="rId2"/>
    <sheet name="Geburtstage" sheetId="3" r:id="rId3"/>
    <sheet name="Geschenkideen" sheetId="4" r:id="rId4"/>
    <sheet name="Listen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3" i="2"/>
  <c r="H8" i="4"/>
  <c r="F8" i="4"/>
  <c r="D8" i="4"/>
  <c r="B8" i="4"/>
  <c r="K40" i="3"/>
  <c r="E40" i="3"/>
  <c r="D40" i="3"/>
  <c r="K39" i="3"/>
  <c r="E39" i="3"/>
  <c r="D39" i="3"/>
  <c r="K38" i="3"/>
  <c r="E38" i="3"/>
  <c r="D38" i="3"/>
  <c r="K37" i="3"/>
  <c r="E37" i="3"/>
  <c r="D37" i="3"/>
  <c r="K36" i="3"/>
  <c r="E36" i="3"/>
  <c r="D36" i="3"/>
  <c r="K35" i="3"/>
  <c r="E35" i="3"/>
  <c r="D35" i="3"/>
  <c r="K34" i="3"/>
  <c r="E34" i="3"/>
  <c r="D34" i="3"/>
  <c r="K33" i="3"/>
  <c r="E33" i="3"/>
  <c r="D33" i="3"/>
  <c r="K32" i="3"/>
  <c r="E32" i="3"/>
  <c r="D32" i="3"/>
  <c r="K31" i="3"/>
  <c r="E31" i="3"/>
  <c r="D31" i="3"/>
  <c r="K30" i="3"/>
  <c r="E30" i="3"/>
  <c r="D30" i="3"/>
  <c r="K29" i="3"/>
  <c r="E29" i="3"/>
  <c r="D29" i="3"/>
  <c r="K28" i="3"/>
  <c r="E28" i="3"/>
  <c r="D28" i="3"/>
  <c r="K27" i="3"/>
  <c r="E27" i="3"/>
  <c r="D27" i="3"/>
  <c r="K26" i="3"/>
  <c r="E26" i="3"/>
  <c r="D26" i="3"/>
  <c r="K25" i="3"/>
  <c r="E25" i="3"/>
  <c r="D25" i="3"/>
  <c r="K24" i="3"/>
  <c r="E24" i="3"/>
  <c r="D24" i="3"/>
  <c r="K23" i="3"/>
  <c r="E23" i="3"/>
  <c r="D23" i="3"/>
  <c r="K22" i="3"/>
  <c r="E22" i="3"/>
  <c r="D22" i="3"/>
  <c r="K21" i="3"/>
  <c r="E21" i="3"/>
  <c r="D21" i="3"/>
  <c r="K20" i="3"/>
  <c r="E20" i="3"/>
  <c r="D20" i="3"/>
  <c r="K19" i="3"/>
  <c r="E19" i="3"/>
  <c r="D19" i="3"/>
  <c r="K18" i="3"/>
  <c r="E18" i="3"/>
  <c r="D18" i="3"/>
  <c r="K17" i="3"/>
  <c r="E17" i="3"/>
  <c r="D17" i="3"/>
  <c r="K16" i="3"/>
  <c r="E16" i="3"/>
  <c r="D16" i="3"/>
  <c r="K15" i="3"/>
  <c r="E15" i="3"/>
  <c r="D15" i="3"/>
  <c r="K14" i="3"/>
  <c r="E14" i="3"/>
  <c r="D14" i="3"/>
  <c r="K13" i="3"/>
  <c r="E13" i="3"/>
  <c r="D13" i="3"/>
  <c r="K12" i="3"/>
  <c r="E12" i="3"/>
  <c r="D12" i="3"/>
  <c r="K11" i="3"/>
  <c r="E11" i="3"/>
  <c r="D11" i="3"/>
  <c r="J8" i="3"/>
  <c r="H8" i="3"/>
  <c r="F8" i="3"/>
  <c r="D8" i="3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N16" i="2"/>
  <c r="C16" i="2"/>
  <c r="N15" i="2"/>
  <c r="C15" i="2"/>
  <c r="N14" i="2"/>
  <c r="C14" i="2"/>
  <c r="C13" i="2"/>
  <c r="C12" i="2"/>
  <c r="N11" i="2"/>
  <c r="C11" i="2"/>
  <c r="H8" i="2"/>
  <c r="J8" i="2" s="1"/>
  <c r="F8" i="2"/>
  <c r="B8" i="2"/>
  <c r="B8" i="3" l="1"/>
</calcChain>
</file>

<file path=xl/sharedStrings.xml><?xml version="1.0" encoding="utf-8"?>
<sst xmlns="http://schemas.openxmlformats.org/spreadsheetml/2006/main" count="188" uniqueCount="118">
  <si>
    <t>Dein Geschenke-Tracker</t>
  </si>
  <si>
    <t>Weil Schenken mit Plan doppelt Freude macht.</t>
  </si>
  <si>
    <t>In 4 Schritten startklar</t>
  </si>
  <si>
    <t>1  ·  Blatt wählen</t>
  </si>
  <si>
    <t>Öffne unten den passenden Reiter: Weihnachten, Geburtstage oder Geschenkideen.</t>
  </si>
  <si>
    <t>2  ·  Geschenke eintragen</t>
  </si>
  <si>
    <t>Trage Person, Idee, Link und Budget in die Tabelle ein. Apricot-Felder sind deine Eingabefelder.</t>
  </si>
  <si>
    <t>3  ·  Status pflegen</t>
  </si>
  <si>
    <t>Setze den Status per Dropdown von „Zu kaufen“ bis „Verschenkt“. Übersicht und Diagramme aktualisieren sich automatisch.</t>
  </si>
  <si>
    <t>4  ·  Ideen sammeln</t>
  </si>
  <si>
    <t>Halte Geschenkideen das ganze Jahr im Ideen-Pool fest, inklusive Link, Preis und Priorität.</t>
  </si>
  <si>
    <t>Statusfarben im Tracker</t>
  </si>
  <si>
    <t>Zu kaufen</t>
  </si>
  <si>
    <t>Noch offen, hier ist Handeln gefragt.</t>
  </si>
  <si>
    <t>Gekauft</t>
  </si>
  <si>
    <t>Geschenk liegt bereit.</t>
  </si>
  <si>
    <t>Zu verpacken</t>
  </si>
  <si>
    <t>Nur noch hübsch machen.</t>
  </si>
  <si>
    <t>Zu versenden</t>
  </si>
  <si>
    <t>Fertig verpackt, ab zur Post.</t>
  </si>
  <si>
    <t>Verschenkt</t>
  </si>
  <si>
    <t>Geschafft! Freude verschenkt.</t>
  </si>
  <si>
    <t>FHOCH3  ·  FINANZEN FÜR FRAUEN</t>
  </si>
  <si>
    <t>🎄  Weihnachten  ·  alle Geschenke im Blick</t>
  </si>
  <si>
    <t>🎄  TAGE BIS HEILIGABEND</t>
  </si>
  <si>
    <t>💶  GESAMTBUDGET (EINGABE)</t>
  </si>
  <si>
    <t>📝  GEPLANT</t>
  </si>
  <si>
    <t>💸  AUSGEGEBEN</t>
  </si>
  <si>
    <t>✨  NOCH ÜBRIG</t>
  </si>
  <si>
    <t>STATUS-ÜBERSICHT</t>
  </si>
  <si>
    <t>Kategorie</t>
  </si>
  <si>
    <t>Ausgegeben</t>
  </si>
  <si>
    <t>Familie</t>
  </si>
  <si>
    <t>Freunde</t>
  </si>
  <si>
    <t>Kollegen</t>
  </si>
  <si>
    <t>Nachbarn</t>
  </si>
  <si>
    <t>Schule</t>
  </si>
  <si>
    <t>Geschenke gesamt</t>
  </si>
  <si>
    <t>Sonstige</t>
  </si>
  <si>
    <t>(Diagrammdaten für die Auswertung, bitte nicht löschen)</t>
  </si>
  <si>
    <t>Name</t>
  </si>
  <si>
    <t>Geschenkidee</t>
  </si>
  <si>
    <t>Link / Shop</t>
  </si>
  <si>
    <t>Status</t>
  </si>
  <si>
    <t>Budget</t>
  </si>
  <si>
    <t>Differenz</t>
  </si>
  <si>
    <t>Liefermethode</t>
  </si>
  <si>
    <t>Notiz</t>
  </si>
  <si>
    <t>Mama</t>
  </si>
  <si>
    <t>Kochbuch (Ottolenghi)</t>
  </si>
  <si>
    <t>thalia.de</t>
  </si>
  <si>
    <t>Persönlich</t>
  </si>
  <si>
    <t>Papa</t>
  </si>
  <si>
    <t>Akkuschrauber</t>
  </si>
  <si>
    <t>amazon.de</t>
  </si>
  <si>
    <t>Bis 20.12. verpacken</t>
  </si>
  <si>
    <t>Lisa</t>
  </si>
  <si>
    <t>Gutschein Massage</t>
  </si>
  <si>
    <t>jochen-schweizer.de</t>
  </si>
  <si>
    <t>Versand</t>
  </si>
  <si>
    <t>Herr Müller</t>
  </si>
  <si>
    <t>Weinflasche</t>
  </si>
  <si>
    <t>Team Büro</t>
  </si>
  <si>
    <t>Pralinen-Box</t>
  </si>
  <si>
    <t>lindt.de</t>
  </si>
  <si>
    <t>Schon verschickt</t>
  </si>
  <si>
    <t>🎂  Geburtstage  ·  nie wieder vergessen</t>
  </si>
  <si>
    <t>🎂  NÄCHSTER GEBURTSTAG IN</t>
  </si>
  <si>
    <t>👥  PERSONEN ERFASST</t>
  </si>
  <si>
    <t>🛍️  NOCH ZU KAUFEN</t>
  </si>
  <si>
    <t>Geburtstag</t>
  </si>
  <si>
    <t>Tage bis</t>
  </si>
  <si>
    <t>Wird (Alter)</t>
  </si>
  <si>
    <t>Anna</t>
  </si>
  <si>
    <t>Parfum</t>
  </si>
  <si>
    <t>douglas.de</t>
  </si>
  <si>
    <t>Jonas</t>
  </si>
  <si>
    <t>LEGO City Set</t>
  </si>
  <si>
    <t>lego.com</t>
  </si>
  <si>
    <t>Wunschzettel fragen</t>
  </si>
  <si>
    <t>Oma Helga</t>
  </si>
  <si>
    <t>Fotobuch</t>
  </si>
  <si>
    <t>cewe.de</t>
  </si>
  <si>
    <t>💡  Geschenkideen  ·  dein Ideen-Pool</t>
  </si>
  <si>
    <t>Halte Ideen fest, sobald sie dir begegnen, mit Link, Preis und Priorität. Gekaufte Ideen auf „Gekauft“ setzen und in Weihnachten oder Geburtstage übertragen.</t>
  </si>
  <si>
    <t>💡  IDEEN GESAMT</t>
  </si>
  <si>
    <t>🛍️  DAVON OFFEN</t>
  </si>
  <si>
    <t>✅  BEREITS GEKAUFT</t>
  </si>
  <si>
    <t>💶  GESCHÄTZTE KOSTEN (OFFEN)</t>
  </si>
  <si>
    <t>Person</t>
  </si>
  <si>
    <t>Anlass</t>
  </si>
  <si>
    <t>Preis ca.</t>
  </si>
  <si>
    <t>Priorität</t>
  </si>
  <si>
    <t>Weihnachten</t>
  </si>
  <si>
    <t>Gewürz-Set</t>
  </si>
  <si>
    <t>ankerkraut.de</t>
  </si>
  <si>
    <t>Mittel</t>
  </si>
  <si>
    <t>Offen</t>
  </si>
  <si>
    <t>Konzertticket</t>
  </si>
  <si>
    <t>eventim.de</t>
  </si>
  <si>
    <t>Hoch</t>
  </si>
  <si>
    <t>Tour startet im März</t>
  </si>
  <si>
    <t>Vatertag</t>
  </si>
  <si>
    <t>Grillzange personalisiert</t>
  </si>
  <si>
    <t>etsy.com</t>
  </si>
  <si>
    <t>Niedrig</t>
  </si>
  <si>
    <t>Dropdown-Listen: hier eigene Einträge ergänzen. Die Dropdowns in den anderen Blättern greifen auf diese Spalten zu.</t>
  </si>
  <si>
    <t>Ideen-Status</t>
  </si>
  <si>
    <t>Digital</t>
  </si>
  <si>
    <t>Ostern</t>
  </si>
  <si>
    <t>Verworfen</t>
  </si>
  <si>
    <t>Muttertag</t>
  </si>
  <si>
    <t>Hochzeit</t>
  </si>
  <si>
    <t>Sonstiges</t>
  </si>
  <si>
    <t>Schön, dass du da bist. Dieser Geschenke-Tracker hilft dir, Geschenke, Budgets und Ideen für Weihnachten, Geburtstage und alle anderen Anlässe an einem Ort zu behalten. Entspannt und ohne Stress in letzter Minute.</t>
  </si>
  <si>
    <t>Ist-Kosten</t>
  </si>
  <si>
    <t>Trage unten deine Geschenke ein: Person, Idee, Link, Budget, Ist-Kosten und Status per Dropdown nutzen, alles andere rechnet automatisch.</t>
  </si>
  <si>
    <t>Geburtsdatum eintragen, dann berechnen sich „Tage bis“ und „Wird (Alter)“ automatisch. Geburtstage in den nächsten 14 Tagen werden automatisch besonders hervorgehoben.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</si>
</sst>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 Tage&quot;"/>
    <numFmt numFmtId="165" formatCode="#,##0.00&quot; €&quot;"/>
    <numFmt numFmtId="166" formatCode="0&quot; Tagen&quot;"/>
    <numFmt numFmtId="167" formatCode="0&quot; Geschenke&quot;"/>
    <numFmt numFmtId="168" formatCode="dd\.mm\.yyyy"/>
  </numFmts>
  <fonts count="30" x14ac:knownFonts="1">
    <font>
      <sz val="11"/>
      <color theme="1"/>
      <name val="Calibri"/>
      <family val="2"/>
      <charset val="1"/>
    </font>
    <font>
      <sz val="36"/>
      <color rgb="FF143371"/>
      <name val="Calibri"/>
      <family val="2"/>
    </font>
    <font>
      <sz val="13"/>
      <color rgb="FF0CB8AE"/>
      <name val="Calibri Light"/>
      <family val="2"/>
    </font>
    <font>
      <sz val="12"/>
      <color rgb="FFFFFFFF"/>
      <name val="Calibri"/>
      <family val="2"/>
    </font>
    <font>
      <sz val="17"/>
      <color rgb="FF143371"/>
      <name val="Calibri"/>
      <family val="2"/>
    </font>
    <font>
      <b/>
      <sz val="11"/>
      <color rgb="FFFFFFFF"/>
      <name val="Calibri"/>
      <family val="2"/>
    </font>
    <font>
      <sz val="11"/>
      <color rgb="FF1F2A2A"/>
      <name val="Calibri"/>
      <family val="2"/>
    </font>
    <font>
      <sz val="14"/>
      <color rgb="FF143371"/>
      <name val="Calibri"/>
      <family val="2"/>
    </font>
    <font>
      <sz val="10"/>
      <color rgb="FF1F2A2A"/>
      <name val="Calibri"/>
      <family val="2"/>
    </font>
    <font>
      <b/>
      <sz val="10"/>
      <color rgb="FF1F2A2A"/>
      <name val="Calibri"/>
      <family val="2"/>
    </font>
    <font>
      <b/>
      <sz val="9"/>
      <color rgb="FF0CB8AE"/>
      <name val="Calibri"/>
      <family val="2"/>
    </font>
    <font>
      <b/>
      <sz val="22"/>
      <color rgb="FF143371"/>
      <name val="Calibri"/>
      <family val="2"/>
    </font>
    <font>
      <b/>
      <sz val="15"/>
      <color rgb="FFFFFFFF"/>
      <name val="Calibri"/>
      <family val="2"/>
    </font>
    <font>
      <b/>
      <sz val="15"/>
      <color rgb="FF8C4A10"/>
      <name val="Calibri"/>
      <family val="2"/>
    </font>
    <font>
      <b/>
      <sz val="10"/>
      <color rgb="FFFFFFFF"/>
      <name val="Calibri"/>
      <family val="2"/>
    </font>
    <font>
      <b/>
      <sz val="9"/>
      <color rgb="FF6B7280"/>
      <name val="Calibri"/>
      <family val="2"/>
    </font>
    <font>
      <sz val="10"/>
      <color rgb="FF8C4A10"/>
      <name val="Calibri"/>
      <family val="2"/>
    </font>
    <font>
      <sz val="9"/>
      <color rgb="FF6B7280"/>
      <name val="Calibri"/>
      <family val="2"/>
    </font>
    <font>
      <b/>
      <sz val="10"/>
      <color rgb="FF143371"/>
      <name val="Calibri"/>
      <family val="2"/>
    </font>
    <font>
      <i/>
      <sz val="8"/>
      <color rgb="FFAAAAAA"/>
      <name val="Calibri"/>
      <family val="2"/>
    </font>
    <font>
      <i/>
      <sz val="9"/>
      <color rgb="FF6B7280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sz val="12"/>
      <color rgb="FF8C4A10"/>
      <name val="Calibri"/>
      <family val="2"/>
    </font>
    <font>
      <sz val="12"/>
      <color rgb="FF1F2A2A"/>
      <name val="Calibri"/>
      <family val="2"/>
    </font>
    <font>
      <sz val="13"/>
      <color rgb="FF1F2A2A"/>
      <name val="Calibri"/>
      <family val="2"/>
      <charset val="1"/>
    </font>
    <font>
      <sz val="12"/>
      <color rgb="FF8C4A10"/>
      <name val="Calibri"/>
      <family val="2"/>
    </font>
    <font>
      <sz val="11"/>
      <color theme="1"/>
      <name val="Calibri"/>
      <family val="2"/>
    </font>
    <font>
      <b/>
      <sz val="11"/>
      <color rgb="FF8C4A10"/>
      <name val="Calibri"/>
      <family val="2"/>
    </font>
    <font>
      <b/>
      <sz val="11"/>
      <color rgb="FF1F2A2A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1D52AC"/>
        <bgColor rgb="FF333399"/>
      </patternFill>
    </fill>
    <fill>
      <patternFill patternType="solid">
        <fgColor rgb="FFFAFAF6"/>
        <bgColor rgb="FFFAF9F6"/>
      </patternFill>
    </fill>
    <fill>
      <patternFill patternType="solid">
        <fgColor rgb="FF0CB8AE"/>
        <bgColor rgb="FF00CCFF"/>
      </patternFill>
    </fill>
    <fill>
      <patternFill patternType="solid">
        <fgColor rgb="FFEE8A3C"/>
        <bgColor rgb="FFFF6600"/>
      </patternFill>
    </fill>
    <fill>
      <patternFill patternType="solid">
        <fgColor rgb="FF143371"/>
        <bgColor rgb="FF333399"/>
      </patternFill>
    </fill>
    <fill>
      <patternFill patternType="solid">
        <fgColor rgb="FFFDF0E1"/>
        <bgColor rgb="FFFAF9F5"/>
      </patternFill>
    </fill>
    <fill>
      <patternFill patternType="solid">
        <fgColor rgb="FFFFFFFF"/>
        <bgColor rgb="FFFAFAF6"/>
      </patternFill>
    </fill>
    <fill>
      <patternFill patternType="solid">
        <fgColor rgb="FFDDF7F5"/>
        <bgColor rgb="FFD8EEEC"/>
      </patternFill>
    </fill>
    <fill>
      <patternFill patternType="solid">
        <fgColor rgb="FFDCE6F7"/>
        <bgColor rgb="FFD8EEEC"/>
      </patternFill>
    </fill>
    <fill>
      <patternFill patternType="solid">
        <fgColor rgb="FFC5D5F0"/>
        <bgColor rgb="FFD9D9D9"/>
      </patternFill>
    </fill>
    <fill>
      <patternFill patternType="solid">
        <fgColor rgb="FFB9EFEA"/>
        <bgColor rgb="FFD8EEEC"/>
      </patternFill>
    </fill>
    <fill>
      <patternFill patternType="solid">
        <fgColor rgb="FFF5FAFA"/>
        <bgColor rgb="FFF9F9F9"/>
      </patternFill>
    </fill>
    <fill>
      <patternFill patternType="solid">
        <fgColor rgb="FFFAF9F5"/>
        <bgColor rgb="FFFAF9F6"/>
      </patternFill>
    </fill>
    <fill>
      <patternFill patternType="solid">
        <fgColor theme="0"/>
        <bgColor rgb="FFFAF9F5"/>
      </patternFill>
    </fill>
    <fill>
      <patternFill patternType="solid">
        <fgColor theme="0"/>
        <bgColor indexed="64"/>
      </patternFill>
    </fill>
    <fill>
      <patternFill patternType="solid">
        <fgColor rgb="FFDFF6F4"/>
        <bgColor rgb="FFDDF7F5"/>
      </patternFill>
    </fill>
    <fill>
      <patternFill patternType="solid">
        <fgColor rgb="FFFDF0E1"/>
        <bgColor rgb="FFEEF1EF"/>
      </patternFill>
    </fill>
    <fill>
      <patternFill patternType="solid">
        <fgColor rgb="FFE7EEF9"/>
        <bgColor rgb="FFEEF1EF"/>
      </patternFill>
    </fill>
    <fill>
      <patternFill patternType="solid">
        <fgColor rgb="FFE2E6F0"/>
        <bgColor rgb="FFE5E9E8"/>
      </patternFill>
    </fill>
    <fill>
      <patternFill patternType="solid">
        <fgColor rgb="FFEAF8FB"/>
        <bgColor indexed="64"/>
      </patternFill>
    </fill>
  </fills>
  <borders count="5">
    <border>
      <left/>
      <right/>
      <top/>
      <bottom/>
      <diagonal/>
    </border>
    <border>
      <left style="thin">
        <color rgb="FFD8EEEC"/>
      </left>
      <right style="thin">
        <color rgb="FFD8EEEC"/>
      </right>
      <top style="thin">
        <color rgb="FFD8EEEC"/>
      </top>
      <bottom style="thin">
        <color rgb="FFD8EEEC"/>
      </bottom>
      <diagonal/>
    </border>
    <border>
      <left/>
      <right style="thin">
        <color rgb="FFD8EEEC"/>
      </right>
      <top/>
      <bottom/>
      <diagonal/>
    </border>
    <border>
      <left/>
      <right style="thin">
        <color rgb="FFD8EEEC"/>
      </right>
      <top style="thin">
        <color rgb="FFD8EEEC"/>
      </top>
      <bottom style="thin">
        <color rgb="FFD8EEEC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0" xfId="0" applyFont="1" applyFill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5" fillId="0" borderId="0" xfId="0" applyFont="1"/>
    <xf numFmtId="0" fontId="16" fillId="7" borderId="1" xfId="0" applyFont="1" applyFill="1" applyBorder="1"/>
    <xf numFmtId="0" fontId="9" fillId="8" borderId="1" xfId="0" applyFont="1" applyFill="1" applyBorder="1" applyAlignment="1">
      <alignment horizontal="center"/>
    </xf>
    <xf numFmtId="0" fontId="17" fillId="0" borderId="0" xfId="0" applyFont="1"/>
    <xf numFmtId="165" fontId="17" fillId="0" borderId="0" xfId="0" applyNumberFormat="1" applyFont="1"/>
    <xf numFmtId="0" fontId="8" fillId="9" borderId="1" xfId="0" applyFont="1" applyFill="1" applyBorder="1"/>
    <xf numFmtId="0" fontId="8" fillId="10" borderId="1" xfId="0" applyFont="1" applyFill="1" applyBorder="1"/>
    <xf numFmtId="0" fontId="8" fillId="11" borderId="1" xfId="0" applyFont="1" applyFill="1" applyBorder="1"/>
    <xf numFmtId="0" fontId="8" fillId="12" borderId="1" xfId="0" applyFont="1" applyFill="1" applyBorder="1"/>
    <xf numFmtId="0" fontId="18" fillId="9" borderId="1" xfId="0" applyFont="1" applyFill="1" applyBorder="1"/>
    <xf numFmtId="0" fontId="18" fillId="9" borderId="1" xfId="0" applyFont="1" applyFill="1" applyBorder="1" applyAlignment="1">
      <alignment horizontal="center"/>
    </xf>
    <xf numFmtId="0" fontId="19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165" fontId="8" fillId="8" borderId="1" xfId="0" applyNumberFormat="1" applyFont="1" applyFill="1" applyBorder="1" applyAlignment="1">
      <alignment vertical="center"/>
    </xf>
    <xf numFmtId="0" fontId="8" fillId="13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horizontal="center" vertical="center"/>
    </xf>
    <xf numFmtId="165" fontId="8" fillId="13" borderId="1" xfId="0" applyNumberFormat="1" applyFont="1" applyFill="1" applyBorder="1" applyAlignment="1">
      <alignment vertical="center"/>
    </xf>
    <xf numFmtId="168" fontId="8" fillId="8" borderId="1" xfId="0" applyNumberFormat="1" applyFont="1" applyFill="1" applyBorder="1" applyAlignment="1">
      <alignment horizontal="center" vertical="center"/>
    </xf>
    <xf numFmtId="168" fontId="8" fillId="13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14" fillId="2" borderId="1" xfId="0" applyFont="1" applyFill="1" applyBorder="1" applyAlignment="1">
      <alignment horizontal="center"/>
    </xf>
    <xf numFmtId="0" fontId="8" fillId="14" borderId="1" xfId="0" applyFont="1" applyFill="1" applyBorder="1"/>
    <xf numFmtId="0" fontId="22" fillId="0" borderId="0" xfId="0" applyFont="1"/>
    <xf numFmtId="0" fontId="22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 indent="1"/>
    </xf>
    <xf numFmtId="0" fontId="0" fillId="21" borderId="0" xfId="0" applyFill="1"/>
    <xf numFmtId="0" fontId="0" fillId="0" borderId="0" xfId="0" applyAlignment="1">
      <alignment horizontal="left"/>
    </xf>
    <xf numFmtId="0" fontId="3" fillId="2" borderId="0" xfId="0" applyFont="1" applyFill="1" applyAlignment="1">
      <alignment vertical="center" wrapText="1"/>
    </xf>
    <xf numFmtId="0" fontId="22" fillId="0" borderId="0" xfId="0" applyFont="1"/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5" fillId="5" borderId="0" xfId="0" applyFont="1" applyFill="1" applyAlignment="1">
      <alignment horizontal="left" vertical="center"/>
    </xf>
    <xf numFmtId="0" fontId="29" fillId="9" borderId="1" xfId="0" applyFont="1" applyFill="1" applyBorder="1" applyAlignment="1">
      <alignment vertical="center"/>
    </xf>
    <xf numFmtId="0" fontId="27" fillId="0" borderId="3" xfId="0" applyFont="1" applyBorder="1"/>
    <xf numFmtId="0" fontId="6" fillId="8" borderId="0" xfId="0" applyFont="1" applyFill="1" applyAlignment="1">
      <alignment vertical="center"/>
    </xf>
    <xf numFmtId="0" fontId="27" fillId="0" borderId="0" xfId="0" applyFont="1"/>
    <xf numFmtId="0" fontId="24" fillId="19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24" fillId="17" borderId="0" xfId="0" applyFont="1" applyFill="1" applyAlignment="1">
      <alignment horizontal="left" vertical="center" wrapText="1"/>
    </xf>
    <xf numFmtId="0" fontId="24" fillId="20" borderId="0" xfId="0" applyFont="1" applyFill="1" applyAlignment="1">
      <alignment horizontal="left" vertical="center" wrapText="1"/>
    </xf>
    <xf numFmtId="0" fontId="26" fillId="18" borderId="0" xfId="0" applyFont="1" applyFill="1" applyAlignment="1">
      <alignment horizontal="left" vertical="center" wrapText="1"/>
    </xf>
    <xf numFmtId="0" fontId="29" fillId="12" borderId="1" xfId="0" applyFont="1" applyFill="1" applyBorder="1" applyAlignment="1">
      <alignment vertical="center"/>
    </xf>
    <xf numFmtId="0" fontId="29" fillId="11" borderId="1" xfId="0" applyFont="1" applyFill="1" applyBorder="1" applyAlignment="1">
      <alignment vertical="center"/>
    </xf>
    <xf numFmtId="0" fontId="28" fillId="7" borderId="1" xfId="0" applyFont="1" applyFill="1" applyBorder="1" applyAlignment="1">
      <alignment vertical="center"/>
    </xf>
    <xf numFmtId="0" fontId="29" fillId="10" borderId="1" xfId="0" applyFont="1" applyFill="1" applyBorder="1" applyAlignment="1">
      <alignment vertical="center"/>
    </xf>
    <xf numFmtId="0" fontId="6" fillId="15" borderId="0" xfId="0" applyFont="1" applyFill="1" applyAlignment="1">
      <alignment vertical="center" wrapText="1"/>
    </xf>
    <xf numFmtId="0" fontId="0" fillId="16" borderId="0" xfId="0" applyFill="1"/>
    <xf numFmtId="165" fontId="12" fillId="2" borderId="4" xfId="0" applyNumberFormat="1" applyFont="1" applyFill="1" applyBorder="1" applyAlignment="1">
      <alignment horizontal="center" vertical="center"/>
    </xf>
    <xf numFmtId="0" fontId="0" fillId="0" borderId="4" xfId="0" applyBorder="1"/>
    <xf numFmtId="0" fontId="21" fillId="2" borderId="4" xfId="0" applyFont="1" applyFill="1" applyBorder="1" applyAlignment="1">
      <alignment horizontal="center" vertical="center"/>
    </xf>
    <xf numFmtId="0" fontId="22" fillId="0" borderId="4" xfId="0" applyFont="1" applyBorder="1"/>
    <xf numFmtId="0" fontId="14" fillId="4" borderId="2" xfId="0" applyFont="1" applyFill="1" applyBorder="1" applyAlignment="1">
      <alignment horizontal="center" vertical="center"/>
    </xf>
    <xf numFmtId="0" fontId="0" fillId="0" borderId="2" xfId="0" applyBorder="1"/>
    <xf numFmtId="165" fontId="12" fillId="4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167" fontId="12" fillId="4" borderId="4" xfId="0" applyNumberFormat="1" applyFont="1" applyFill="1" applyBorder="1" applyAlignment="1">
      <alignment horizontal="center" vertical="center"/>
    </xf>
    <xf numFmtId="166" fontId="12" fillId="4" borderId="4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17">
    <dxf>
      <font>
        <sz val="10"/>
        <color rgb="FF6B7280"/>
        <name val="Calibri"/>
        <charset val="1"/>
      </font>
      <fill>
        <patternFill>
          <bgColor rgb="FFEDEDED"/>
        </patternFill>
      </fill>
    </dxf>
    <dxf>
      <font>
        <sz val="10"/>
        <color rgb="FF1F2A2A"/>
        <name val="Calibri"/>
        <charset val="1"/>
      </font>
      <fill>
        <patternFill>
          <bgColor rgb="FFDDF7F5"/>
        </patternFill>
      </fill>
    </dxf>
    <dxf>
      <font>
        <sz val="10"/>
        <color rgb="FF8C4A10"/>
        <name val="Calibri"/>
        <charset val="1"/>
      </font>
      <fill>
        <patternFill>
          <bgColor rgb="FFFDF0E1"/>
        </patternFill>
      </fill>
    </dxf>
    <dxf>
      <font>
        <sz val="10"/>
        <color rgb="FF1F2A2A"/>
        <name val="Calibri"/>
        <charset val="1"/>
      </font>
      <fill>
        <patternFill>
          <bgColor rgb="FFDDF7F5"/>
        </patternFill>
      </fill>
    </dxf>
    <dxf>
      <font>
        <sz val="10"/>
        <color rgb="FF1F2A2A"/>
        <name val="Calibri"/>
        <charset val="1"/>
      </font>
      <fill>
        <patternFill>
          <bgColor rgb="FFDCE6F7"/>
        </patternFill>
      </fill>
    </dxf>
    <dxf>
      <font>
        <sz val="10"/>
        <color rgb="FF8C4A10"/>
        <name val="Calibri"/>
        <charset val="1"/>
      </font>
      <fill>
        <patternFill>
          <bgColor rgb="FFFDF0E1"/>
        </patternFill>
      </fill>
    </dxf>
    <dxf>
      <font>
        <sz val="10"/>
        <color rgb="FF1F2A2A"/>
        <name val="Calibri"/>
        <charset val="1"/>
      </font>
      <fill>
        <patternFill>
          <bgColor rgb="FFB9EFEA"/>
        </patternFill>
      </fill>
    </dxf>
    <dxf>
      <font>
        <sz val="10"/>
        <color rgb="FF1F2A2A"/>
        <name val="Calibri"/>
        <charset val="1"/>
      </font>
      <fill>
        <patternFill>
          <bgColor rgb="FFC5D5F0"/>
        </patternFill>
      </fill>
    </dxf>
    <dxf>
      <font>
        <sz val="10"/>
        <color rgb="FF1F2A2A"/>
        <name val="Calibri"/>
        <charset val="1"/>
      </font>
      <fill>
        <patternFill>
          <bgColor rgb="FFDCE6F7"/>
        </patternFill>
      </fill>
    </dxf>
    <dxf>
      <font>
        <sz val="10"/>
        <color rgb="FF1F2A2A"/>
        <name val="Calibri"/>
        <charset val="1"/>
      </font>
      <fill>
        <patternFill>
          <bgColor rgb="FFDDF7F5"/>
        </patternFill>
      </fill>
    </dxf>
    <dxf>
      <font>
        <sz val="10"/>
        <color rgb="FF8C4A10"/>
        <name val="Calibri"/>
        <charset val="1"/>
      </font>
      <fill>
        <patternFill>
          <bgColor rgb="FFFDF0E1"/>
        </patternFill>
      </fill>
    </dxf>
    <dxf>
      <font>
        <sz val="10"/>
        <color rgb="FF8C4A10"/>
        <name val="Calibri"/>
        <charset val="1"/>
      </font>
      <fill>
        <patternFill>
          <bgColor rgb="FFFDF0E1"/>
        </patternFill>
      </fill>
    </dxf>
    <dxf>
      <font>
        <sz val="10"/>
        <color rgb="FF1F2A2A"/>
        <name val="Calibri"/>
        <charset val="1"/>
      </font>
      <fill>
        <patternFill>
          <bgColor rgb="FFB9EFEA"/>
        </patternFill>
      </fill>
    </dxf>
    <dxf>
      <font>
        <sz val="10"/>
        <color rgb="FF1F2A2A"/>
        <name val="Calibri"/>
        <charset val="1"/>
      </font>
      <fill>
        <patternFill>
          <bgColor rgb="FFC5D5F0"/>
        </patternFill>
      </fill>
    </dxf>
    <dxf>
      <font>
        <sz val="10"/>
        <color rgb="FF1F2A2A"/>
        <name val="Calibri"/>
        <charset val="1"/>
      </font>
      <fill>
        <patternFill>
          <bgColor rgb="FFDCE6F7"/>
        </patternFill>
      </fill>
    </dxf>
    <dxf>
      <font>
        <sz val="10"/>
        <color rgb="FF1F2A2A"/>
        <name val="Calibri"/>
        <charset val="1"/>
      </font>
      <fill>
        <patternFill>
          <bgColor rgb="FFDDF7F5"/>
        </patternFill>
      </fill>
    </dxf>
    <dxf>
      <font>
        <sz val="10"/>
        <color rgb="FF8C4A10"/>
        <name val="Calibri"/>
        <charset val="1"/>
      </font>
      <fill>
        <patternFill>
          <bgColor rgb="FFFDF0E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AFAF6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5B84CF"/>
      <rgbColor rgb="FF7EDAD2"/>
      <rgbColor rgb="FF993366"/>
      <rgbColor rgb="FFFDF0E1"/>
      <rgbColor rgb="FFDDF7F5"/>
      <rgbColor rgb="FF660066"/>
      <rgbColor rgb="FFF5FAFA"/>
      <rgbColor rgb="FF1D52AC"/>
      <rgbColor rgb="FFC5D5F0"/>
      <rgbColor rgb="FF000080"/>
      <rgbColor rgb="FFFF00FF"/>
      <rgbColor rgb="FFFAF9F6"/>
      <rgbColor rgb="FF00FFFF"/>
      <rgbColor rgb="FF800080"/>
      <rgbColor rgb="FF800000"/>
      <rgbColor rgb="FF008080"/>
      <rgbColor rgb="FF0000FF"/>
      <rgbColor rgb="FF00CCFF"/>
      <rgbColor rgb="FFD8EEEC"/>
      <rgbColor rgb="FFB9EFEA"/>
      <rgbColor rgb="FFFAF9F5"/>
      <rgbColor rgb="FF9DB8E8"/>
      <rgbColor rgb="FFEDEDED"/>
      <rgbColor rgb="FFDCE6F7"/>
      <rgbColor rgb="FFF0B27A"/>
      <rgbColor rgb="FF4F81BD"/>
      <rgbColor rgb="FF0CB8AE"/>
      <rgbColor rgb="FF99CC00"/>
      <rgbColor rgb="FFF9F9F9"/>
      <rgbColor rgb="FFEE8A3C"/>
      <rgbColor rgb="FFFF6600"/>
      <rgbColor rgb="FF6B7280"/>
      <rgbColor rgb="FFAAAAAA"/>
      <rgbColor rgb="FF143371"/>
      <rgbColor rgb="FF339966"/>
      <rgbColor rgb="FF003300"/>
      <rgbColor rgb="FF333300"/>
      <rgbColor rgb="FF8C4A10"/>
      <rgbColor rgb="FF993366"/>
      <rgbColor rgb="FF333399"/>
      <rgbColor rgb="FF1F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F9FC"/>
      <color rgb="FFFBF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Geschenk-Status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prstDash val="solid"/>
              <a:round/>
            </a:ln>
          </c:spPr>
          <c:dPt>
            <c:idx val="0"/>
            <c:bubble3D val="0"/>
            <c:spPr>
              <a:solidFill>
                <a:srgbClr val="F0B27A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1-931E-5F40-9C21-DCDB02ACD403}"/>
              </c:ext>
            </c:extLst>
          </c:dPt>
          <c:dPt>
            <c:idx val="1"/>
            <c:bubble3D val="0"/>
            <c:spPr>
              <a:solidFill>
                <a:srgbClr val="7EDAD2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3-931E-5F40-9C21-DCDB02ACD403}"/>
              </c:ext>
            </c:extLst>
          </c:dPt>
          <c:dPt>
            <c:idx val="2"/>
            <c:bubble3D val="0"/>
            <c:spPr>
              <a:solidFill>
                <a:srgbClr val="9DB8E8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5-931E-5F40-9C21-DCDB02ACD403}"/>
              </c:ext>
            </c:extLst>
          </c:dPt>
          <c:dPt>
            <c:idx val="3"/>
            <c:bubble3D val="0"/>
            <c:spPr>
              <a:solidFill>
                <a:srgbClr val="5B84CF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7-931E-5F40-9C21-DCDB02ACD403}"/>
              </c:ext>
            </c:extLst>
          </c:dPt>
          <c:dPt>
            <c:idx val="4"/>
            <c:bubble3D val="0"/>
            <c:spPr>
              <a:solidFill>
                <a:srgbClr val="0CB8AE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9-931E-5F40-9C21-DCDB02ACD403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931E-5F40-9C21-DCDB02ACD403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931E-5F40-9C21-DCDB02ACD403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931E-5F40-9C21-DCDB02ACD403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931E-5F40-9C21-DCDB02ACD403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931E-5F40-9C21-DCDB02ACD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Weihnachten!$B$11:$B$15</c:f>
              <c:strCache>
                <c:ptCount val="5"/>
                <c:pt idx="0">
                  <c:v>Zu kaufen</c:v>
                </c:pt>
                <c:pt idx="1">
                  <c:v>Gekauft</c:v>
                </c:pt>
                <c:pt idx="2">
                  <c:v>Zu verpacken</c:v>
                </c:pt>
                <c:pt idx="3">
                  <c:v>Zu versenden</c:v>
                </c:pt>
                <c:pt idx="4">
                  <c:v>Verschenkt</c:v>
                </c:pt>
              </c:strCache>
            </c:strRef>
          </c:cat>
          <c:val>
            <c:numRef>
              <c:f>Weihnachten!$C$11:$C$15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1E-5F40-9C21-DCDB02ACD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0"/>
    <c:dispBlanksAs val="gap"/>
    <c:showDLblsOverMax val="1"/>
  </c:chart>
  <c:spPr>
    <a:solidFill>
      <a:srgbClr val="EBF9FC"/>
    </a:solidFill>
    <a:ln w="9360">
      <a:noFill/>
      <a:prstDash val="solid"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Ausgaben nach Kategorie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prstDash val="solid"/>
              <a:round/>
            </a:ln>
          </c:spPr>
          <c:dPt>
            <c:idx val="0"/>
            <c:bubble3D val="0"/>
            <c:spPr>
              <a:solidFill>
                <a:srgbClr val="0CB8AE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1-F710-174F-B805-04551487EFD7}"/>
              </c:ext>
            </c:extLst>
          </c:dPt>
          <c:dPt>
            <c:idx val="1"/>
            <c:bubble3D val="0"/>
            <c:spPr>
              <a:solidFill>
                <a:srgbClr val="1D52AC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3-F710-174F-B805-04551487EFD7}"/>
              </c:ext>
            </c:extLst>
          </c:dPt>
          <c:dPt>
            <c:idx val="2"/>
            <c:bubble3D val="0"/>
            <c:spPr>
              <a:solidFill>
                <a:srgbClr val="7EDAD2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5-F710-174F-B805-04551487EFD7}"/>
              </c:ext>
            </c:extLst>
          </c:dPt>
          <c:dPt>
            <c:idx val="3"/>
            <c:bubble3D val="0"/>
            <c:spPr>
              <a:solidFill>
                <a:srgbClr val="9DB8E8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7-F710-174F-B805-04551487EFD7}"/>
              </c:ext>
            </c:extLst>
          </c:dPt>
          <c:dPt>
            <c:idx val="4"/>
            <c:bubble3D val="0"/>
            <c:spPr>
              <a:solidFill>
                <a:srgbClr val="143371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9-F710-174F-B805-04551487EFD7}"/>
              </c:ext>
            </c:extLst>
          </c:dPt>
          <c:dPt>
            <c:idx val="5"/>
            <c:bubble3D val="0"/>
            <c:spPr>
              <a:solidFill>
                <a:srgbClr val="F0B27A"/>
              </a:solidFill>
              <a:ln w="9360">
                <a:solidFill>
                  <a:srgbClr val="F9F9F9"/>
                </a:solidFill>
                <a:prstDash val="solid"/>
                <a:round/>
              </a:ln>
            </c:spPr>
            <c:extLst>
              <c:ext xmlns:c16="http://schemas.microsoft.com/office/drawing/2014/chart" uri="{C3380CC4-5D6E-409C-BE32-E72D297353CC}">
                <c16:uniqueId val="{0000000B-F710-174F-B805-04551487EFD7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F710-174F-B805-04551487EFD7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F710-174F-B805-04551487EFD7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F710-174F-B805-04551487EFD7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F710-174F-B805-04551487EFD7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F710-174F-B805-04551487EFD7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F710-174F-B805-04551487E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Weihnachten!$M$11:$M$16</c:f>
              <c:strCache>
                <c:ptCount val="6"/>
                <c:pt idx="0">
                  <c:v>Familie</c:v>
                </c:pt>
                <c:pt idx="1">
                  <c:v>Freunde</c:v>
                </c:pt>
                <c:pt idx="2">
                  <c:v>Kollegen</c:v>
                </c:pt>
                <c:pt idx="3">
                  <c:v>Nachbarn</c:v>
                </c:pt>
                <c:pt idx="4">
                  <c:v>Schule</c:v>
                </c:pt>
                <c:pt idx="5">
                  <c:v>Sonstige</c:v>
                </c:pt>
              </c:strCache>
            </c:strRef>
          </c:cat>
          <c:val>
            <c:numRef>
              <c:f>Weihnachten!$N$11:$N$16</c:f>
              <c:numCache>
                <c:formatCode>#,##0.00" €"</c:formatCode>
                <c:ptCount val="6"/>
                <c:pt idx="0">
                  <c:v>107.89000000000001</c:v>
                </c:pt>
                <c:pt idx="1">
                  <c:v>0</c:v>
                </c:pt>
                <c:pt idx="2">
                  <c:v>22.5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710-174F-B805-04551487E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0"/>
    <c:dispBlanksAs val="gap"/>
    <c:showDLblsOverMax val="1"/>
  </c:chart>
  <c:spPr>
    <a:solidFill>
      <a:srgbClr val="EBF9FC"/>
    </a:solidFill>
    <a:ln w="9360">
      <a:noFill/>
      <a:prstDash val="solid"/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12700</xdr:rowOff>
    </xdr:from>
    <xdr:to>
      <xdr:col>1</xdr:col>
      <xdr:colOff>1930400</xdr:colOff>
      <xdr:row>4</xdr:row>
      <xdr:rowOff>39551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204DF3F-6CFA-854D-96A4-78011909F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203200"/>
          <a:ext cx="1879600" cy="9666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9</xdr:row>
      <xdr:rowOff>12700</xdr:rowOff>
    </xdr:from>
    <xdr:to>
      <xdr:col>4</xdr:col>
      <xdr:colOff>1778000</xdr:colOff>
      <xdr:row>15</xdr:row>
      <xdr:rowOff>271540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63500</xdr:colOff>
      <xdr:row>9</xdr:row>
      <xdr:rowOff>25400</xdr:rowOff>
    </xdr:from>
    <xdr:to>
      <xdr:col>8</xdr:col>
      <xdr:colOff>571500</xdr:colOff>
      <xdr:row>15</xdr:row>
      <xdr:rowOff>284240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1"/>
  <sheetViews>
    <sheetView showGridLines="0" tabSelected="1" zoomScaleNormal="100" workbookViewId="0">
      <selection activeCell="L23" sqref="L23"/>
    </sheetView>
  </sheetViews>
  <sheetFormatPr baseColWidth="10" defaultColWidth="8.6640625" defaultRowHeight="15" x14ac:dyDescent="0.2"/>
  <cols>
    <col min="1" max="1" width="3" customWidth="1"/>
    <col min="2" max="2" width="31" customWidth="1"/>
    <col min="3" max="3" width="16" customWidth="1"/>
    <col min="4" max="8" width="13" customWidth="1"/>
  </cols>
  <sheetData>
    <row r="3" spans="2:8" ht="43.5" customHeight="1" x14ac:dyDescent="0.55000000000000004">
      <c r="D3" s="1" t="s">
        <v>0</v>
      </c>
    </row>
    <row r="4" spans="2:8" ht="16.25" customHeight="1" x14ac:dyDescent="0.2">
      <c r="D4" s="2" t="s">
        <v>1</v>
      </c>
    </row>
    <row r="7" spans="2:8" s="31" customFormat="1" ht="15" customHeight="1" x14ac:dyDescent="0.2">
      <c r="B7" s="36" t="s">
        <v>114</v>
      </c>
      <c r="C7" s="37"/>
      <c r="D7" s="37"/>
      <c r="E7" s="37"/>
      <c r="F7" s="37"/>
      <c r="G7" s="37"/>
      <c r="H7" s="37"/>
    </row>
    <row r="8" spans="2:8" s="31" customFormat="1" ht="38" customHeight="1" x14ac:dyDescent="0.2">
      <c r="B8" s="37"/>
      <c r="C8" s="37"/>
      <c r="D8" s="37"/>
      <c r="E8" s="37"/>
      <c r="F8" s="37"/>
      <c r="G8" s="37"/>
      <c r="H8" s="37"/>
    </row>
    <row r="11" spans="2:8" ht="21" customHeight="1" x14ac:dyDescent="0.3">
      <c r="B11" s="3" t="s">
        <v>2</v>
      </c>
    </row>
    <row r="13" spans="2:8" ht="18" customHeight="1" x14ac:dyDescent="0.2">
      <c r="B13" s="46" t="s">
        <v>3</v>
      </c>
      <c r="C13" s="39"/>
      <c r="D13" s="48" t="s">
        <v>4</v>
      </c>
      <c r="E13" s="48"/>
      <c r="F13" s="48"/>
      <c r="G13" s="48"/>
      <c r="H13" s="48"/>
    </row>
    <row r="14" spans="2:8" ht="25.5" customHeight="1" x14ac:dyDescent="0.2">
      <c r="B14" s="39"/>
      <c r="C14" s="39"/>
      <c r="D14" s="48"/>
      <c r="E14" s="48"/>
      <c r="F14" s="48"/>
      <c r="G14" s="48"/>
      <c r="H14" s="48"/>
    </row>
    <row r="15" spans="2:8" ht="13.5" customHeight="1" x14ac:dyDescent="0.2">
      <c r="B15" s="35"/>
      <c r="C15" s="35"/>
      <c r="D15" s="33"/>
      <c r="E15" s="33"/>
      <c r="F15" s="33"/>
      <c r="G15" s="33"/>
      <c r="H15" s="33"/>
    </row>
    <row r="16" spans="2:8" ht="18" customHeight="1" x14ac:dyDescent="0.2">
      <c r="B16" s="40" t="s">
        <v>5</v>
      </c>
      <c r="C16" s="39"/>
      <c r="D16" s="50" t="s">
        <v>6</v>
      </c>
      <c r="E16" s="50"/>
      <c r="F16" s="50"/>
      <c r="G16" s="50"/>
      <c r="H16" s="50"/>
    </row>
    <row r="17" spans="2:8" ht="25.5" customHeight="1" x14ac:dyDescent="0.2">
      <c r="B17" s="39"/>
      <c r="C17" s="39"/>
      <c r="D17" s="50"/>
      <c r="E17" s="50"/>
      <c r="F17" s="50"/>
      <c r="G17" s="50"/>
      <c r="H17" s="50"/>
    </row>
    <row r="18" spans="2:8" ht="13.5" customHeight="1" x14ac:dyDescent="0.2">
      <c r="B18" s="35"/>
      <c r="C18" s="35"/>
      <c r="D18" s="33"/>
      <c r="E18" s="33"/>
      <c r="F18" s="33"/>
      <c r="G18" s="33"/>
      <c r="H18" s="33"/>
    </row>
    <row r="19" spans="2:8" ht="18" customHeight="1" x14ac:dyDescent="0.2">
      <c r="B19" s="38" t="s">
        <v>7</v>
      </c>
      <c r="C19" s="39"/>
      <c r="D19" s="45" t="s">
        <v>8</v>
      </c>
      <c r="E19" s="45"/>
      <c r="F19" s="45"/>
      <c r="G19" s="45"/>
      <c r="H19" s="45"/>
    </row>
    <row r="20" spans="2:8" ht="25.5" customHeight="1" x14ac:dyDescent="0.2">
      <c r="B20" s="39"/>
      <c r="C20" s="39"/>
      <c r="D20" s="45"/>
      <c r="E20" s="45"/>
      <c r="F20" s="45"/>
      <c r="G20" s="45"/>
      <c r="H20" s="45"/>
    </row>
    <row r="21" spans="2:8" ht="13.5" customHeight="1" x14ac:dyDescent="0.2">
      <c r="B21" s="35"/>
      <c r="C21" s="35"/>
      <c r="D21" s="33"/>
      <c r="E21" s="33"/>
      <c r="F21" s="33"/>
      <c r="G21" s="33"/>
      <c r="H21" s="33"/>
    </row>
    <row r="22" spans="2:8" ht="18" customHeight="1" x14ac:dyDescent="0.2">
      <c r="B22" s="47" t="s">
        <v>9</v>
      </c>
      <c r="C22" s="39"/>
      <c r="D22" s="49" t="s">
        <v>10</v>
      </c>
      <c r="E22" s="49"/>
      <c r="F22" s="49"/>
      <c r="G22" s="49"/>
      <c r="H22" s="49"/>
    </row>
    <row r="23" spans="2:8" ht="25.5" customHeight="1" x14ac:dyDescent="0.2">
      <c r="B23" s="39"/>
      <c r="C23" s="39"/>
      <c r="D23" s="49"/>
      <c r="E23" s="49"/>
      <c r="F23" s="49"/>
      <c r="G23" s="49"/>
      <c r="H23" s="49"/>
    </row>
    <row r="24" spans="2:8" ht="13.5" customHeight="1" x14ac:dyDescent="0.2"/>
    <row r="26" spans="2:8" ht="17.25" customHeight="1" x14ac:dyDescent="0.25">
      <c r="B26" s="4" t="s">
        <v>11</v>
      </c>
    </row>
    <row r="27" spans="2:8" ht="21.75" customHeight="1" x14ac:dyDescent="0.2">
      <c r="B27" s="53" t="s">
        <v>12</v>
      </c>
      <c r="C27" s="42"/>
      <c r="D27" s="43" t="s">
        <v>13</v>
      </c>
      <c r="E27" s="44"/>
      <c r="F27" s="44"/>
      <c r="G27" s="44"/>
      <c r="H27" s="44"/>
    </row>
    <row r="28" spans="2:8" ht="21.75" customHeight="1" x14ac:dyDescent="0.2">
      <c r="B28" s="41" t="s">
        <v>14</v>
      </c>
      <c r="C28" s="42"/>
      <c r="D28" s="43" t="s">
        <v>15</v>
      </c>
      <c r="E28" s="44"/>
      <c r="F28" s="44"/>
      <c r="G28" s="44"/>
      <c r="H28" s="44"/>
    </row>
    <row r="29" spans="2:8" ht="21.75" customHeight="1" x14ac:dyDescent="0.2">
      <c r="B29" s="54" t="s">
        <v>16</v>
      </c>
      <c r="C29" s="42"/>
      <c r="D29" s="43" t="s">
        <v>17</v>
      </c>
      <c r="E29" s="44"/>
      <c r="F29" s="44"/>
      <c r="G29" s="44"/>
      <c r="H29" s="44"/>
    </row>
    <row r="30" spans="2:8" ht="21.75" customHeight="1" x14ac:dyDescent="0.2">
      <c r="B30" s="52" t="s">
        <v>18</v>
      </c>
      <c r="C30" s="42"/>
      <c r="D30" s="43" t="s">
        <v>19</v>
      </c>
      <c r="E30" s="44"/>
      <c r="F30" s="44"/>
      <c r="G30" s="44"/>
      <c r="H30" s="44"/>
    </row>
    <row r="31" spans="2:8" ht="21.75" customHeight="1" x14ac:dyDescent="0.2">
      <c r="B31" s="51" t="s">
        <v>20</v>
      </c>
      <c r="C31" s="42"/>
      <c r="D31" s="43" t="s">
        <v>21</v>
      </c>
      <c r="E31" s="44"/>
      <c r="F31" s="44"/>
      <c r="G31" s="44"/>
      <c r="H31" s="44"/>
    </row>
  </sheetData>
  <mergeCells count="19">
    <mergeCell ref="B31:C31"/>
    <mergeCell ref="D31:H31"/>
    <mergeCell ref="D27:H27"/>
    <mergeCell ref="B30:C30"/>
    <mergeCell ref="D30:H30"/>
    <mergeCell ref="B27:C27"/>
    <mergeCell ref="D29:H29"/>
    <mergeCell ref="B29:C29"/>
    <mergeCell ref="B7:H8"/>
    <mergeCell ref="B19:C20"/>
    <mergeCell ref="B16:C17"/>
    <mergeCell ref="B28:C28"/>
    <mergeCell ref="D28:H28"/>
    <mergeCell ref="D19:H20"/>
    <mergeCell ref="B13:C14"/>
    <mergeCell ref="B22:C23"/>
    <mergeCell ref="D13:H14"/>
    <mergeCell ref="D22:H23"/>
    <mergeCell ref="D16:H1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9"/>
  <sheetViews>
    <sheetView showGridLines="0" zoomScaleNormal="100" workbookViewId="0">
      <pane xSplit="1" ySplit="19" topLeftCell="B20" activePane="bottomRight" state="frozen"/>
      <selection pane="topRight" activeCell="B1" sqref="B1"/>
      <selection pane="bottomLeft" activeCell="A20" sqref="A20"/>
      <selection pane="bottomRight" activeCell="O12" sqref="O12"/>
    </sheetView>
  </sheetViews>
  <sheetFormatPr baseColWidth="10" defaultColWidth="8.6640625" defaultRowHeight="15" x14ac:dyDescent="0.2"/>
  <cols>
    <col min="1" max="1" width="2.5" customWidth="1"/>
    <col min="2" max="2" width="16" customWidth="1"/>
    <col min="3" max="3" width="13" customWidth="1"/>
    <col min="4" max="5" width="26" customWidth="1"/>
    <col min="6" max="6" width="14" customWidth="1"/>
    <col min="7" max="9" width="11" customWidth="1"/>
    <col min="10" max="10" width="14" customWidth="1"/>
    <col min="11" max="11" width="22" customWidth="1"/>
    <col min="13" max="13" width="12" hidden="1" customWidth="1"/>
    <col min="14" max="14" width="13" hidden="1" customWidth="1"/>
  </cols>
  <sheetData>
    <row r="1" spans="2:14" ht="6" customHeight="1" x14ac:dyDescent="0.2"/>
    <row r="2" spans="2:14" ht="15" customHeight="1" x14ac:dyDescent="0.2">
      <c r="B2" s="5" t="s">
        <v>22</v>
      </c>
      <c r="F2" s="55"/>
      <c r="G2" s="56"/>
      <c r="H2" s="56"/>
      <c r="I2" s="56"/>
      <c r="J2" s="56"/>
    </row>
    <row r="3" spans="2:14" ht="30" customHeight="1" x14ac:dyDescent="0.35">
      <c r="B3" s="6" t="s">
        <v>23</v>
      </c>
      <c r="F3" s="56"/>
      <c r="G3" s="56"/>
      <c r="H3" s="56"/>
      <c r="I3" s="56"/>
      <c r="J3" s="56"/>
    </row>
    <row r="5" spans="2:14" ht="30" customHeight="1" x14ac:dyDescent="0.2">
      <c r="B5" s="36" t="s">
        <v>116</v>
      </c>
      <c r="C5" s="37"/>
      <c r="D5" s="37"/>
      <c r="E5" s="37"/>
      <c r="F5" s="37"/>
      <c r="G5" s="37"/>
      <c r="H5" s="37"/>
      <c r="I5" s="37"/>
      <c r="J5" s="37"/>
      <c r="K5" s="37"/>
    </row>
    <row r="6" spans="2:14" x14ac:dyDescent="0.2"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2:14" s="31" customFormat="1" ht="27" customHeight="1" x14ac:dyDescent="0.2">
      <c r="B7" s="67" t="s">
        <v>24</v>
      </c>
      <c r="C7" s="60"/>
      <c r="D7" s="66" t="s">
        <v>25</v>
      </c>
      <c r="E7" s="60"/>
      <c r="F7" s="59" t="s">
        <v>26</v>
      </c>
      <c r="G7" s="60"/>
      <c r="H7" s="67" t="s">
        <v>27</v>
      </c>
      <c r="I7" s="60"/>
      <c r="J7" s="59" t="s">
        <v>28</v>
      </c>
      <c r="K7" s="60"/>
    </row>
    <row r="8" spans="2:14" ht="25.5" customHeight="1" x14ac:dyDescent="0.2">
      <c r="B8" s="65">
        <f ca="1">DATE(YEAR(TODAY())+IF(TODAY()&gt;DATE(YEAR(TODAY()),12,24),1,0),12,24)-TODAY()</f>
        <v>146</v>
      </c>
      <c r="C8" s="58"/>
      <c r="D8" s="64">
        <v>500</v>
      </c>
      <c r="E8" s="58"/>
      <c r="F8" s="57">
        <f>SUM(G20:G59)</f>
        <v>205</v>
      </c>
      <c r="G8" s="58"/>
      <c r="H8" s="63">
        <f>SUM(H20:H59)</f>
        <v>150.39000000000001</v>
      </c>
      <c r="I8" s="58"/>
      <c r="J8" s="57">
        <f>D8-H8</f>
        <v>349.61</v>
      </c>
      <c r="K8" s="58"/>
    </row>
    <row r="9" spans="2:14" x14ac:dyDescent="0.2"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2:14" ht="24" customHeight="1" x14ac:dyDescent="0.2">
      <c r="B10" s="61" t="s">
        <v>29</v>
      </c>
      <c r="C10" s="62"/>
      <c r="D10" s="34"/>
      <c r="E10" s="34"/>
      <c r="F10" s="34"/>
      <c r="G10" s="34"/>
      <c r="H10" s="34"/>
      <c r="I10" s="34"/>
      <c r="J10" s="34"/>
      <c r="K10" s="34"/>
      <c r="M10" s="7" t="s">
        <v>30</v>
      </c>
      <c r="N10" s="7" t="s">
        <v>31</v>
      </c>
    </row>
    <row r="11" spans="2:14" ht="24" customHeight="1" x14ac:dyDescent="0.2">
      <c r="B11" s="8" t="s">
        <v>12</v>
      </c>
      <c r="C11" s="9">
        <f>COUNTIF($F$20:$F$59,B11)</f>
        <v>1</v>
      </c>
      <c r="D11" s="34"/>
      <c r="E11" s="34"/>
      <c r="F11" s="34"/>
      <c r="G11" s="34"/>
      <c r="H11" s="34"/>
      <c r="I11" s="34"/>
      <c r="J11" s="34"/>
      <c r="K11" s="34"/>
      <c r="M11" s="10" t="s">
        <v>32</v>
      </c>
      <c r="N11" s="11">
        <f t="shared" ref="N11:N16" si="0">SUMIF($C$20:$C$59,M11,$H$20:$H$59)</f>
        <v>107.89000000000001</v>
      </c>
    </row>
    <row r="12" spans="2:14" ht="24" customHeight="1" x14ac:dyDescent="0.2">
      <c r="B12" s="12" t="s">
        <v>14</v>
      </c>
      <c r="C12" s="9">
        <f>COUNTIF($F$20:$F$59,B12)</f>
        <v>2</v>
      </c>
      <c r="D12" s="34"/>
      <c r="E12" s="34"/>
      <c r="F12" s="34"/>
      <c r="G12" s="34"/>
      <c r="H12" s="34"/>
      <c r="I12" s="34"/>
      <c r="J12" s="34"/>
      <c r="K12" s="34"/>
      <c r="M12" s="10" t="s">
        <v>33</v>
      </c>
      <c r="N12" s="11">
        <f t="shared" si="0"/>
        <v>0</v>
      </c>
    </row>
    <row r="13" spans="2:14" ht="24" customHeight="1" x14ac:dyDescent="0.2">
      <c r="B13" s="13" t="s">
        <v>16</v>
      </c>
      <c r="C13" s="9">
        <f>COUNTIF($F$20:$F$59,B13)</f>
        <v>1</v>
      </c>
      <c r="D13" s="34"/>
      <c r="E13" s="34"/>
      <c r="F13" s="34"/>
      <c r="G13" s="34"/>
      <c r="H13" s="34"/>
      <c r="I13" s="34"/>
      <c r="J13" s="34"/>
      <c r="K13" s="34"/>
      <c r="M13" s="10" t="s">
        <v>34</v>
      </c>
      <c r="N13" s="11">
        <f t="shared" si="0"/>
        <v>22.5</v>
      </c>
    </row>
    <row r="14" spans="2:14" ht="24" customHeight="1" x14ac:dyDescent="0.2">
      <c r="B14" s="14" t="s">
        <v>18</v>
      </c>
      <c r="C14" s="9">
        <f>COUNTIF($F$20:$F$59,B14)</f>
        <v>0</v>
      </c>
      <c r="D14" s="34"/>
      <c r="E14" s="34"/>
      <c r="F14" s="34"/>
      <c r="G14" s="34"/>
      <c r="H14" s="34"/>
      <c r="I14" s="34"/>
      <c r="J14" s="34"/>
      <c r="K14" s="34"/>
      <c r="M14" s="10" t="s">
        <v>35</v>
      </c>
      <c r="N14" s="11">
        <f t="shared" si="0"/>
        <v>20</v>
      </c>
    </row>
    <row r="15" spans="2:14" ht="24" customHeight="1" x14ac:dyDescent="0.2">
      <c r="B15" s="15" t="s">
        <v>20</v>
      </c>
      <c r="C15" s="9">
        <f>COUNTIF($F$20:$F$59,B15)</f>
        <v>1</v>
      </c>
      <c r="D15" s="34"/>
      <c r="E15" s="34"/>
      <c r="F15" s="34"/>
      <c r="G15" s="34"/>
      <c r="H15" s="34"/>
      <c r="I15" s="34"/>
      <c r="J15" s="34"/>
      <c r="K15" s="34"/>
      <c r="M15" s="10" t="s">
        <v>36</v>
      </c>
      <c r="N15" s="11">
        <f t="shared" si="0"/>
        <v>0</v>
      </c>
    </row>
    <row r="16" spans="2:14" ht="24" customHeight="1" x14ac:dyDescent="0.2">
      <c r="B16" s="16" t="s">
        <v>37</v>
      </c>
      <c r="C16" s="17">
        <f>COUNTA(B20:B59)</f>
        <v>5</v>
      </c>
      <c r="D16" s="34"/>
      <c r="E16" s="34"/>
      <c r="F16" s="34"/>
      <c r="G16" s="34"/>
      <c r="H16" s="34"/>
      <c r="I16" s="34"/>
      <c r="J16" s="34"/>
      <c r="K16" s="34"/>
      <c r="M16" s="10" t="s">
        <v>38</v>
      </c>
      <c r="N16" s="11">
        <f t="shared" si="0"/>
        <v>0</v>
      </c>
    </row>
    <row r="17" spans="2:13" ht="15" customHeight="1" x14ac:dyDescent="0.2">
      <c r="B17" s="34"/>
      <c r="C17" s="34"/>
      <c r="D17" s="34"/>
      <c r="E17" s="34"/>
      <c r="F17" s="34"/>
      <c r="G17" s="34"/>
      <c r="H17" s="34"/>
      <c r="I17" s="34"/>
      <c r="J17" s="34"/>
      <c r="K17" s="34"/>
      <c r="M17" s="18" t="s">
        <v>39</v>
      </c>
    </row>
    <row r="18" spans="2:13" x14ac:dyDescent="0.2"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2:13" ht="25.5" customHeight="1" x14ac:dyDescent="0.2">
      <c r="B19" s="19" t="s">
        <v>40</v>
      </c>
      <c r="C19" s="19" t="s">
        <v>30</v>
      </c>
      <c r="D19" s="19" t="s">
        <v>41</v>
      </c>
      <c r="E19" s="19" t="s">
        <v>42</v>
      </c>
      <c r="F19" s="19" t="s">
        <v>43</v>
      </c>
      <c r="G19" s="19" t="s">
        <v>44</v>
      </c>
      <c r="H19" s="19" t="s">
        <v>115</v>
      </c>
      <c r="I19" s="19" t="s">
        <v>45</v>
      </c>
      <c r="J19" s="19" t="s">
        <v>46</v>
      </c>
      <c r="K19" s="19" t="s">
        <v>47</v>
      </c>
    </row>
    <row r="20" spans="2:13" ht="15" customHeight="1" x14ac:dyDescent="0.2">
      <c r="B20" s="20" t="s">
        <v>48</v>
      </c>
      <c r="C20" s="21" t="s">
        <v>32</v>
      </c>
      <c r="D20" s="20" t="s">
        <v>49</v>
      </c>
      <c r="E20" s="20" t="s">
        <v>50</v>
      </c>
      <c r="F20" s="21" t="s">
        <v>14</v>
      </c>
      <c r="G20" s="22">
        <v>35</v>
      </c>
      <c r="H20" s="22">
        <v>32.99</v>
      </c>
      <c r="I20" s="22">
        <f t="shared" ref="I20:I59" si="1">IF(OR(G20="",H20=""),"",G20-H20)</f>
        <v>2.009999999999998</v>
      </c>
      <c r="J20" s="21" t="s">
        <v>51</v>
      </c>
      <c r="K20" s="20"/>
    </row>
    <row r="21" spans="2:13" ht="15" customHeight="1" x14ac:dyDescent="0.2">
      <c r="B21" s="23" t="s">
        <v>52</v>
      </c>
      <c r="C21" s="24" t="s">
        <v>32</v>
      </c>
      <c r="D21" s="23" t="s">
        <v>53</v>
      </c>
      <c r="E21" s="23" t="s">
        <v>54</v>
      </c>
      <c r="F21" s="24" t="s">
        <v>16</v>
      </c>
      <c r="G21" s="25">
        <v>80</v>
      </c>
      <c r="H21" s="25">
        <v>74.900000000000006</v>
      </c>
      <c r="I21" s="25">
        <f t="shared" si="1"/>
        <v>5.0999999999999943</v>
      </c>
      <c r="J21" s="24" t="s">
        <v>51</v>
      </c>
      <c r="K21" s="23" t="s">
        <v>55</v>
      </c>
    </row>
    <row r="22" spans="2:13" ht="15" customHeight="1" x14ac:dyDescent="0.2">
      <c r="B22" s="20" t="s">
        <v>56</v>
      </c>
      <c r="C22" s="21" t="s">
        <v>33</v>
      </c>
      <c r="D22" s="20" t="s">
        <v>57</v>
      </c>
      <c r="E22" s="20" t="s">
        <v>58</v>
      </c>
      <c r="F22" s="21" t="s">
        <v>12</v>
      </c>
      <c r="G22" s="22">
        <v>50</v>
      </c>
      <c r="H22" s="22"/>
      <c r="I22" s="22" t="str">
        <f t="shared" si="1"/>
        <v/>
      </c>
      <c r="J22" s="21" t="s">
        <v>59</v>
      </c>
      <c r="K22" s="20"/>
    </row>
    <row r="23" spans="2:13" ht="15" customHeight="1" x14ac:dyDescent="0.2">
      <c r="B23" s="23" t="s">
        <v>60</v>
      </c>
      <c r="C23" s="24" t="s">
        <v>35</v>
      </c>
      <c r="D23" s="23" t="s">
        <v>61</v>
      </c>
      <c r="E23" s="23"/>
      <c r="F23" s="24" t="s">
        <v>14</v>
      </c>
      <c r="G23" s="25">
        <v>15</v>
      </c>
      <c r="H23" s="25">
        <v>20</v>
      </c>
      <c r="I23" s="25">
        <f t="shared" si="1"/>
        <v>-5</v>
      </c>
      <c r="J23" s="24" t="s">
        <v>51</v>
      </c>
      <c r="K23" s="23"/>
    </row>
    <row r="24" spans="2:13" ht="15" customHeight="1" x14ac:dyDescent="0.2">
      <c r="B24" s="20" t="s">
        <v>62</v>
      </c>
      <c r="C24" s="21" t="s">
        <v>34</v>
      </c>
      <c r="D24" s="20" t="s">
        <v>63</v>
      </c>
      <c r="E24" s="20" t="s">
        <v>64</v>
      </c>
      <c r="F24" s="21" t="s">
        <v>20</v>
      </c>
      <c r="G24" s="22">
        <v>25</v>
      </c>
      <c r="H24" s="22">
        <v>22.5</v>
      </c>
      <c r="I24" s="22">
        <f t="shared" si="1"/>
        <v>2.5</v>
      </c>
      <c r="J24" s="21" t="s">
        <v>59</v>
      </c>
      <c r="K24" s="20" t="s">
        <v>65</v>
      </c>
    </row>
    <row r="25" spans="2:13" ht="15" customHeight="1" x14ac:dyDescent="0.2">
      <c r="B25" s="23"/>
      <c r="C25" s="24"/>
      <c r="D25" s="23"/>
      <c r="E25" s="23"/>
      <c r="F25" s="24"/>
      <c r="G25" s="25"/>
      <c r="H25" s="25"/>
      <c r="I25" s="25" t="str">
        <f t="shared" si="1"/>
        <v/>
      </c>
      <c r="J25" s="24"/>
      <c r="K25" s="23"/>
    </row>
    <row r="26" spans="2:13" ht="15" customHeight="1" x14ac:dyDescent="0.2">
      <c r="B26" s="20"/>
      <c r="C26" s="21"/>
      <c r="D26" s="20"/>
      <c r="E26" s="20"/>
      <c r="F26" s="21"/>
      <c r="G26" s="22"/>
      <c r="H26" s="22"/>
      <c r="I26" s="22" t="str">
        <f t="shared" si="1"/>
        <v/>
      </c>
      <c r="J26" s="21"/>
      <c r="K26" s="20"/>
    </row>
    <row r="27" spans="2:13" ht="15" customHeight="1" x14ac:dyDescent="0.2">
      <c r="B27" s="23"/>
      <c r="C27" s="24"/>
      <c r="D27" s="23"/>
      <c r="E27" s="23"/>
      <c r="F27" s="24"/>
      <c r="G27" s="25"/>
      <c r="H27" s="25"/>
      <c r="I27" s="25" t="str">
        <f t="shared" si="1"/>
        <v/>
      </c>
      <c r="J27" s="24"/>
      <c r="K27" s="23"/>
    </row>
    <row r="28" spans="2:13" ht="15" customHeight="1" x14ac:dyDescent="0.2">
      <c r="B28" s="20"/>
      <c r="C28" s="21"/>
      <c r="D28" s="20"/>
      <c r="E28" s="20"/>
      <c r="F28" s="21"/>
      <c r="G28" s="22"/>
      <c r="H28" s="22"/>
      <c r="I28" s="22" t="str">
        <f t="shared" si="1"/>
        <v/>
      </c>
      <c r="J28" s="21"/>
      <c r="K28" s="20"/>
    </row>
    <row r="29" spans="2:13" ht="15" customHeight="1" x14ac:dyDescent="0.2">
      <c r="B29" s="23"/>
      <c r="C29" s="24"/>
      <c r="D29" s="23"/>
      <c r="E29" s="23"/>
      <c r="F29" s="24"/>
      <c r="G29" s="25"/>
      <c r="H29" s="25"/>
      <c r="I29" s="25" t="str">
        <f t="shared" si="1"/>
        <v/>
      </c>
      <c r="J29" s="24"/>
      <c r="K29" s="23"/>
    </row>
    <row r="30" spans="2:13" ht="15" customHeight="1" x14ac:dyDescent="0.2">
      <c r="B30" s="20"/>
      <c r="C30" s="21"/>
      <c r="D30" s="20"/>
      <c r="E30" s="20"/>
      <c r="F30" s="21"/>
      <c r="G30" s="22"/>
      <c r="H30" s="22"/>
      <c r="I30" s="22" t="str">
        <f t="shared" si="1"/>
        <v/>
      </c>
      <c r="J30" s="21"/>
      <c r="K30" s="20"/>
    </row>
    <row r="31" spans="2:13" ht="15" customHeight="1" x14ac:dyDescent="0.2">
      <c r="B31" s="23"/>
      <c r="C31" s="24"/>
      <c r="D31" s="23"/>
      <c r="E31" s="23"/>
      <c r="F31" s="24"/>
      <c r="G31" s="25"/>
      <c r="H31" s="25"/>
      <c r="I31" s="25" t="str">
        <f t="shared" si="1"/>
        <v/>
      </c>
      <c r="J31" s="24"/>
      <c r="K31" s="23"/>
    </row>
    <row r="32" spans="2:13" ht="15" customHeight="1" x14ac:dyDescent="0.2">
      <c r="B32" s="20"/>
      <c r="C32" s="21"/>
      <c r="D32" s="20"/>
      <c r="E32" s="20"/>
      <c r="F32" s="21"/>
      <c r="G32" s="22"/>
      <c r="H32" s="22"/>
      <c r="I32" s="22" t="str">
        <f t="shared" si="1"/>
        <v/>
      </c>
      <c r="J32" s="21"/>
      <c r="K32" s="20"/>
    </row>
    <row r="33" spans="2:11" ht="15" customHeight="1" x14ac:dyDescent="0.2">
      <c r="B33" s="23"/>
      <c r="C33" s="24"/>
      <c r="D33" s="23"/>
      <c r="E33" s="23"/>
      <c r="F33" s="24"/>
      <c r="G33" s="25"/>
      <c r="H33" s="25"/>
      <c r="I33" s="25" t="str">
        <f t="shared" si="1"/>
        <v/>
      </c>
      <c r="J33" s="24"/>
      <c r="K33" s="23"/>
    </row>
    <row r="34" spans="2:11" ht="15" customHeight="1" x14ac:dyDescent="0.2">
      <c r="B34" s="20"/>
      <c r="C34" s="21"/>
      <c r="D34" s="20"/>
      <c r="E34" s="20"/>
      <c r="F34" s="21"/>
      <c r="G34" s="22"/>
      <c r="H34" s="22"/>
      <c r="I34" s="22" t="str">
        <f t="shared" si="1"/>
        <v/>
      </c>
      <c r="J34" s="21"/>
      <c r="K34" s="20"/>
    </row>
    <row r="35" spans="2:11" ht="15" customHeight="1" x14ac:dyDescent="0.2">
      <c r="B35" s="23"/>
      <c r="C35" s="24"/>
      <c r="D35" s="23"/>
      <c r="E35" s="23"/>
      <c r="F35" s="24"/>
      <c r="G35" s="25"/>
      <c r="H35" s="25"/>
      <c r="I35" s="25" t="str">
        <f t="shared" si="1"/>
        <v/>
      </c>
      <c r="J35" s="24"/>
      <c r="K35" s="23"/>
    </row>
    <row r="36" spans="2:11" ht="15" customHeight="1" x14ac:dyDescent="0.2">
      <c r="B36" s="20"/>
      <c r="C36" s="21"/>
      <c r="D36" s="20"/>
      <c r="E36" s="20"/>
      <c r="F36" s="21"/>
      <c r="G36" s="22"/>
      <c r="H36" s="22"/>
      <c r="I36" s="22" t="str">
        <f t="shared" si="1"/>
        <v/>
      </c>
      <c r="J36" s="21"/>
      <c r="K36" s="20"/>
    </row>
    <row r="37" spans="2:11" ht="15" customHeight="1" x14ac:dyDescent="0.2">
      <c r="B37" s="23"/>
      <c r="C37" s="24"/>
      <c r="D37" s="23"/>
      <c r="E37" s="23"/>
      <c r="F37" s="24"/>
      <c r="G37" s="25"/>
      <c r="H37" s="25"/>
      <c r="I37" s="25" t="str">
        <f t="shared" si="1"/>
        <v/>
      </c>
      <c r="J37" s="24"/>
      <c r="K37" s="23"/>
    </row>
    <row r="38" spans="2:11" ht="15" customHeight="1" x14ac:dyDescent="0.2">
      <c r="B38" s="20"/>
      <c r="C38" s="21"/>
      <c r="D38" s="20"/>
      <c r="E38" s="20"/>
      <c r="F38" s="21"/>
      <c r="G38" s="22"/>
      <c r="H38" s="22"/>
      <c r="I38" s="22" t="str">
        <f t="shared" si="1"/>
        <v/>
      </c>
      <c r="J38" s="21"/>
      <c r="K38" s="20"/>
    </row>
    <row r="39" spans="2:11" ht="15" customHeight="1" x14ac:dyDescent="0.2">
      <c r="B39" s="23"/>
      <c r="C39" s="24"/>
      <c r="D39" s="23"/>
      <c r="E39" s="23"/>
      <c r="F39" s="24"/>
      <c r="G39" s="25"/>
      <c r="H39" s="25"/>
      <c r="I39" s="25" t="str">
        <f t="shared" si="1"/>
        <v/>
      </c>
      <c r="J39" s="24"/>
      <c r="K39" s="23"/>
    </row>
    <row r="40" spans="2:11" ht="15" customHeight="1" x14ac:dyDescent="0.2">
      <c r="B40" s="20"/>
      <c r="C40" s="21"/>
      <c r="D40" s="20"/>
      <c r="E40" s="20"/>
      <c r="F40" s="21"/>
      <c r="G40" s="22"/>
      <c r="H40" s="22"/>
      <c r="I40" s="22" t="str">
        <f t="shared" si="1"/>
        <v/>
      </c>
      <c r="J40" s="21"/>
      <c r="K40" s="20"/>
    </row>
    <row r="41" spans="2:11" ht="15" customHeight="1" x14ac:dyDescent="0.2">
      <c r="B41" s="23"/>
      <c r="C41" s="24"/>
      <c r="D41" s="23"/>
      <c r="E41" s="23"/>
      <c r="F41" s="24"/>
      <c r="G41" s="25"/>
      <c r="H41" s="25"/>
      <c r="I41" s="25" t="str">
        <f t="shared" si="1"/>
        <v/>
      </c>
      <c r="J41" s="24"/>
      <c r="K41" s="23"/>
    </row>
    <row r="42" spans="2:11" ht="15" customHeight="1" x14ac:dyDescent="0.2">
      <c r="B42" s="20"/>
      <c r="C42" s="21"/>
      <c r="D42" s="20"/>
      <c r="E42" s="20"/>
      <c r="F42" s="21"/>
      <c r="G42" s="22"/>
      <c r="H42" s="22"/>
      <c r="I42" s="22" t="str">
        <f t="shared" si="1"/>
        <v/>
      </c>
      <c r="J42" s="21"/>
      <c r="K42" s="20"/>
    </row>
    <row r="43" spans="2:11" ht="15" customHeight="1" x14ac:dyDescent="0.2">
      <c r="B43" s="23"/>
      <c r="C43" s="24"/>
      <c r="D43" s="23"/>
      <c r="E43" s="23"/>
      <c r="F43" s="24"/>
      <c r="G43" s="25"/>
      <c r="H43" s="25"/>
      <c r="I43" s="25" t="str">
        <f t="shared" si="1"/>
        <v/>
      </c>
      <c r="J43" s="24"/>
      <c r="K43" s="23"/>
    </row>
    <row r="44" spans="2:11" ht="15" customHeight="1" x14ac:dyDescent="0.2">
      <c r="B44" s="20"/>
      <c r="C44" s="21"/>
      <c r="D44" s="20"/>
      <c r="E44" s="20"/>
      <c r="F44" s="21"/>
      <c r="G44" s="22"/>
      <c r="H44" s="22"/>
      <c r="I44" s="22" t="str">
        <f t="shared" si="1"/>
        <v/>
      </c>
      <c r="J44" s="21"/>
      <c r="K44" s="20"/>
    </row>
    <row r="45" spans="2:11" ht="15" customHeight="1" x14ac:dyDescent="0.2">
      <c r="B45" s="23"/>
      <c r="C45" s="24"/>
      <c r="D45" s="23"/>
      <c r="E45" s="23"/>
      <c r="F45" s="24"/>
      <c r="G45" s="25"/>
      <c r="H45" s="25"/>
      <c r="I45" s="25" t="str">
        <f t="shared" si="1"/>
        <v/>
      </c>
      <c r="J45" s="24"/>
      <c r="K45" s="23"/>
    </row>
    <row r="46" spans="2:11" ht="15" customHeight="1" x14ac:dyDescent="0.2">
      <c r="B46" s="20"/>
      <c r="C46" s="21"/>
      <c r="D46" s="20"/>
      <c r="E46" s="20"/>
      <c r="F46" s="21"/>
      <c r="G46" s="22"/>
      <c r="H46" s="22"/>
      <c r="I46" s="22" t="str">
        <f t="shared" si="1"/>
        <v/>
      </c>
      <c r="J46" s="21"/>
      <c r="K46" s="20"/>
    </row>
    <row r="47" spans="2:11" ht="15" customHeight="1" x14ac:dyDescent="0.2">
      <c r="B47" s="23"/>
      <c r="C47" s="24"/>
      <c r="D47" s="23"/>
      <c r="E47" s="23"/>
      <c r="F47" s="24"/>
      <c r="G47" s="25"/>
      <c r="H47" s="25"/>
      <c r="I47" s="25" t="str">
        <f t="shared" si="1"/>
        <v/>
      </c>
      <c r="J47" s="24"/>
      <c r="K47" s="23"/>
    </row>
    <row r="48" spans="2:11" ht="15" customHeight="1" x14ac:dyDescent="0.2">
      <c r="B48" s="20"/>
      <c r="C48" s="21"/>
      <c r="D48" s="20"/>
      <c r="E48" s="20"/>
      <c r="F48" s="21"/>
      <c r="G48" s="22"/>
      <c r="H48" s="22"/>
      <c r="I48" s="22" t="str">
        <f t="shared" si="1"/>
        <v/>
      </c>
      <c r="J48" s="21"/>
      <c r="K48" s="20"/>
    </row>
    <row r="49" spans="2:11" ht="15" customHeight="1" x14ac:dyDescent="0.2">
      <c r="B49" s="23"/>
      <c r="C49" s="24"/>
      <c r="D49" s="23"/>
      <c r="E49" s="23"/>
      <c r="F49" s="24"/>
      <c r="G49" s="25"/>
      <c r="H49" s="25"/>
      <c r="I49" s="25" t="str">
        <f t="shared" si="1"/>
        <v/>
      </c>
      <c r="J49" s="24"/>
      <c r="K49" s="23"/>
    </row>
    <row r="50" spans="2:11" ht="15" customHeight="1" x14ac:dyDescent="0.2">
      <c r="B50" s="20"/>
      <c r="C50" s="21"/>
      <c r="D50" s="20"/>
      <c r="E50" s="20"/>
      <c r="F50" s="21"/>
      <c r="G50" s="22"/>
      <c r="H50" s="22"/>
      <c r="I50" s="22" t="str">
        <f t="shared" si="1"/>
        <v/>
      </c>
      <c r="J50" s="21"/>
      <c r="K50" s="20"/>
    </row>
    <row r="51" spans="2:11" ht="15" customHeight="1" x14ac:dyDescent="0.2">
      <c r="B51" s="23"/>
      <c r="C51" s="24"/>
      <c r="D51" s="23"/>
      <c r="E51" s="23"/>
      <c r="F51" s="24"/>
      <c r="G51" s="25"/>
      <c r="H51" s="25"/>
      <c r="I51" s="25" t="str">
        <f t="shared" si="1"/>
        <v/>
      </c>
      <c r="J51" s="24"/>
      <c r="K51" s="23"/>
    </row>
    <row r="52" spans="2:11" ht="15" customHeight="1" x14ac:dyDescent="0.2">
      <c r="B52" s="20"/>
      <c r="C52" s="21"/>
      <c r="D52" s="20"/>
      <c r="E52" s="20"/>
      <c r="F52" s="21"/>
      <c r="G52" s="22"/>
      <c r="H52" s="22"/>
      <c r="I52" s="22" t="str">
        <f t="shared" si="1"/>
        <v/>
      </c>
      <c r="J52" s="21"/>
      <c r="K52" s="20"/>
    </row>
    <row r="53" spans="2:11" ht="15" customHeight="1" x14ac:dyDescent="0.2">
      <c r="B53" s="23"/>
      <c r="C53" s="24"/>
      <c r="D53" s="23"/>
      <c r="E53" s="23"/>
      <c r="F53" s="24"/>
      <c r="G53" s="25"/>
      <c r="H53" s="25"/>
      <c r="I53" s="25" t="str">
        <f t="shared" si="1"/>
        <v/>
      </c>
      <c r="J53" s="24"/>
      <c r="K53" s="23"/>
    </row>
    <row r="54" spans="2:11" ht="15" customHeight="1" x14ac:dyDescent="0.2">
      <c r="B54" s="20"/>
      <c r="C54" s="21"/>
      <c r="D54" s="20"/>
      <c r="E54" s="20"/>
      <c r="F54" s="21"/>
      <c r="G54" s="22"/>
      <c r="H54" s="22"/>
      <c r="I54" s="22" t="str">
        <f t="shared" si="1"/>
        <v/>
      </c>
      <c r="J54" s="21"/>
      <c r="K54" s="20"/>
    </row>
    <row r="55" spans="2:11" ht="15" customHeight="1" x14ac:dyDescent="0.2">
      <c r="B55" s="23"/>
      <c r="C55" s="24"/>
      <c r="D55" s="23"/>
      <c r="E55" s="23"/>
      <c r="F55" s="24"/>
      <c r="G55" s="25"/>
      <c r="H55" s="25"/>
      <c r="I55" s="25" t="str">
        <f t="shared" si="1"/>
        <v/>
      </c>
      <c r="J55" s="24"/>
      <c r="K55" s="23"/>
    </row>
    <row r="56" spans="2:11" ht="15" customHeight="1" x14ac:dyDescent="0.2">
      <c r="B56" s="20"/>
      <c r="C56" s="21"/>
      <c r="D56" s="20"/>
      <c r="E56" s="20"/>
      <c r="F56" s="21"/>
      <c r="G56" s="22"/>
      <c r="H56" s="22"/>
      <c r="I56" s="22" t="str">
        <f t="shared" si="1"/>
        <v/>
      </c>
      <c r="J56" s="21"/>
      <c r="K56" s="20"/>
    </row>
    <row r="57" spans="2:11" ht="15" customHeight="1" x14ac:dyDescent="0.2">
      <c r="B57" s="23"/>
      <c r="C57" s="24"/>
      <c r="D57" s="23"/>
      <c r="E57" s="23"/>
      <c r="F57" s="24"/>
      <c r="G57" s="25"/>
      <c r="H57" s="25"/>
      <c r="I57" s="25" t="str">
        <f t="shared" si="1"/>
        <v/>
      </c>
      <c r="J57" s="24"/>
      <c r="K57" s="23"/>
    </row>
    <row r="58" spans="2:11" ht="15" customHeight="1" x14ac:dyDescent="0.2">
      <c r="B58" s="20"/>
      <c r="C58" s="21"/>
      <c r="D58" s="20"/>
      <c r="E58" s="20"/>
      <c r="F58" s="21"/>
      <c r="G58" s="22"/>
      <c r="H58" s="22"/>
      <c r="I58" s="22" t="str">
        <f t="shared" si="1"/>
        <v/>
      </c>
      <c r="J58" s="21"/>
      <c r="K58" s="20"/>
    </row>
    <row r="59" spans="2:11" ht="15" customHeight="1" x14ac:dyDescent="0.2">
      <c r="B59" s="23"/>
      <c r="C59" s="24"/>
      <c r="D59" s="23"/>
      <c r="E59" s="23"/>
      <c r="F59" s="24"/>
      <c r="G59" s="25"/>
      <c r="H59" s="25"/>
      <c r="I59" s="25" t="str">
        <f t="shared" si="1"/>
        <v/>
      </c>
      <c r="J59" s="24"/>
      <c r="K59" s="23"/>
    </row>
  </sheetData>
  <mergeCells count="13">
    <mergeCell ref="F2:J3"/>
    <mergeCell ref="B5:K5"/>
    <mergeCell ref="F8:G8"/>
    <mergeCell ref="J7:K7"/>
    <mergeCell ref="B10:C10"/>
    <mergeCell ref="F7:G7"/>
    <mergeCell ref="H8:I8"/>
    <mergeCell ref="J8:K8"/>
    <mergeCell ref="D8:E8"/>
    <mergeCell ref="B8:C8"/>
    <mergeCell ref="D7:E7"/>
    <mergeCell ref="B7:C7"/>
    <mergeCell ref="H7:I7"/>
  </mergeCells>
  <conditionalFormatting sqref="F20:F59">
    <cfRule type="expression" dxfId="16" priority="2">
      <formula>$F20="Zu kaufen"</formula>
    </cfRule>
    <cfRule type="expression" dxfId="15" priority="3">
      <formula>$F20="Gekauft"</formula>
    </cfRule>
    <cfRule type="expression" dxfId="14" priority="4">
      <formula>$F20="Zu verpacken"</formula>
    </cfRule>
    <cfRule type="expression" dxfId="13" priority="5">
      <formula>$F20="Zu versenden"</formula>
    </cfRule>
    <cfRule type="expression" dxfId="12" priority="6">
      <formula>$F20="Verschenkt"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Listen!$B$4:$B$8</xm:f>
          </x14:formula1>
          <x14:formula2>
            <xm:f>0</xm:f>
          </x14:formula2>
          <xm:sqref>F20:F59</xm:sqref>
        </x14:dataValidation>
        <x14:dataValidation type="list" allowBlank="1" xr:uid="{00000000-0002-0000-0100-000001000000}">
          <x14:formula1>
            <xm:f>Listen!$C$4:$C$9</xm:f>
          </x14:formula1>
          <x14:formula2>
            <xm:f>0</xm:f>
          </x14:formula2>
          <xm:sqref>C20:C59</xm:sqref>
        </x14:dataValidation>
        <x14:dataValidation type="list" allowBlank="1" xr:uid="{00000000-0002-0000-0100-000002000000}">
          <x14:formula1>
            <xm:f>Listen!$D$4:$D$6</xm:f>
          </x14:formula1>
          <x14:formula2>
            <xm:f>0</xm:f>
          </x14:formula2>
          <xm:sqref>J20:J59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20" sqref="A20"/>
      <selection pane="bottomRight" activeCell="L23" sqref="L23"/>
    </sheetView>
  </sheetViews>
  <sheetFormatPr baseColWidth="10" defaultColWidth="8.6640625" defaultRowHeight="15" x14ac:dyDescent="0.2"/>
  <cols>
    <col min="1" max="1" width="2.5" customWidth="1"/>
    <col min="2" max="2" width="16" customWidth="1"/>
    <col min="3" max="3" width="13" customWidth="1"/>
    <col min="4" max="4" width="10" customWidth="1"/>
    <col min="5" max="5" width="11" customWidth="1"/>
    <col min="6" max="7" width="24" customWidth="1"/>
    <col min="8" max="8" width="14" customWidth="1"/>
    <col min="9" max="11" width="11" customWidth="1"/>
    <col min="12" max="12" width="20" customWidth="1"/>
  </cols>
  <sheetData>
    <row r="1" spans="2:12" ht="6" customHeight="1" x14ac:dyDescent="0.2"/>
    <row r="2" spans="2:12" ht="15" customHeight="1" x14ac:dyDescent="0.2">
      <c r="B2" s="5" t="s">
        <v>22</v>
      </c>
    </row>
    <row r="3" spans="2:12" ht="30" customHeight="1" x14ac:dyDescent="0.35">
      <c r="B3" s="6" t="s">
        <v>66</v>
      </c>
    </row>
    <row r="5" spans="2:12" ht="30" customHeight="1" x14ac:dyDescent="0.2">
      <c r="B5" s="36" t="s">
        <v>117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 x14ac:dyDescent="0.2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2:12" s="32" customFormat="1" ht="27" customHeight="1" x14ac:dyDescent="0.2">
      <c r="B7" s="67" t="s">
        <v>67</v>
      </c>
      <c r="C7" s="70"/>
      <c r="D7" s="59" t="s">
        <v>68</v>
      </c>
      <c r="E7" s="70"/>
      <c r="F7" s="67" t="s">
        <v>26</v>
      </c>
      <c r="G7" s="70"/>
      <c r="H7" s="59" t="s">
        <v>27</v>
      </c>
      <c r="I7" s="70"/>
      <c r="J7" s="67" t="s">
        <v>69</v>
      </c>
      <c r="K7" s="70"/>
      <c r="L7" s="70"/>
    </row>
    <row r="8" spans="2:12" ht="25.5" customHeight="1" x14ac:dyDescent="0.2">
      <c r="B8" s="69">
        <f ca="1">IFERROR(MIN(D11:D40),"")</f>
        <v>33</v>
      </c>
      <c r="C8" s="58"/>
      <c r="D8" s="71">
        <f>COUNTA(B11:B40)</f>
        <v>3</v>
      </c>
      <c r="E8" s="58"/>
      <c r="F8" s="63">
        <f>SUM(I11:I40)</f>
        <v>130</v>
      </c>
      <c r="G8" s="58"/>
      <c r="H8" s="57">
        <f>SUM(J11:J40)</f>
        <v>54.95</v>
      </c>
      <c r="I8" s="58"/>
      <c r="J8" s="68">
        <f>COUNTIF(H11:H40,"Zu kaufen")</f>
        <v>2</v>
      </c>
      <c r="K8" s="58"/>
      <c r="L8" s="58"/>
    </row>
    <row r="9" spans="2:12" x14ac:dyDescent="0.2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2:12" ht="25.5" customHeight="1" x14ac:dyDescent="0.2">
      <c r="B10" s="19" t="s">
        <v>40</v>
      </c>
      <c r="C10" s="19" t="s">
        <v>70</v>
      </c>
      <c r="D10" s="19" t="s">
        <v>71</v>
      </c>
      <c r="E10" s="19" t="s">
        <v>72</v>
      </c>
      <c r="F10" s="19" t="s">
        <v>41</v>
      </c>
      <c r="G10" s="19" t="s">
        <v>42</v>
      </c>
      <c r="H10" s="19" t="s">
        <v>43</v>
      </c>
      <c r="I10" s="19" t="s">
        <v>44</v>
      </c>
      <c r="J10" s="19" t="s">
        <v>115</v>
      </c>
      <c r="K10" s="19" t="s">
        <v>45</v>
      </c>
      <c r="L10" s="19" t="s">
        <v>47</v>
      </c>
    </row>
    <row r="11" spans="2:12" ht="15" customHeight="1" x14ac:dyDescent="0.2">
      <c r="B11" s="20" t="s">
        <v>73</v>
      </c>
      <c r="C11" s="26">
        <v>33677</v>
      </c>
      <c r="D11" s="21">
        <f t="shared" ref="D11:D40" ca="1" si="0">IF(C11="","",DATE(YEAR(TODAY())+IF(DATE(YEAR(TODAY()),MONTH(C11),DAY(C11))&lt;TODAY(),1,0),MONTH(C11),DAY(C11))-TODAY())</f>
        <v>226</v>
      </c>
      <c r="E11" s="21">
        <f t="shared" ref="E11:E40" ca="1" si="1">IF(C11="","",YEAR(TODAY())+IF(DATE(YEAR(TODAY()),MONTH(C11),DAY(C11))&lt;TODAY(),1,0)-YEAR(C11))</f>
        <v>35</v>
      </c>
      <c r="F11" s="20" t="s">
        <v>74</v>
      </c>
      <c r="G11" s="20" t="s">
        <v>75</v>
      </c>
      <c r="H11" s="21" t="s">
        <v>14</v>
      </c>
      <c r="I11" s="22">
        <v>60</v>
      </c>
      <c r="J11" s="22">
        <v>54.95</v>
      </c>
      <c r="K11" s="22">
        <f t="shared" ref="K11:K40" si="2">IF(OR(I11="",J11=""),"",I11-J11)</f>
        <v>5.0499999999999972</v>
      </c>
      <c r="L11" s="20"/>
    </row>
    <row r="12" spans="2:12" ht="15" customHeight="1" x14ac:dyDescent="0.2">
      <c r="B12" s="23" t="s">
        <v>76</v>
      </c>
      <c r="C12" s="27">
        <v>43345</v>
      </c>
      <c r="D12" s="24">
        <f t="shared" ca="1" si="0"/>
        <v>33</v>
      </c>
      <c r="E12" s="24">
        <f t="shared" ca="1" si="1"/>
        <v>8</v>
      </c>
      <c r="F12" s="23" t="s">
        <v>77</v>
      </c>
      <c r="G12" s="23" t="s">
        <v>78</v>
      </c>
      <c r="H12" s="24" t="s">
        <v>12</v>
      </c>
      <c r="I12" s="25">
        <v>40</v>
      </c>
      <c r="J12" s="25"/>
      <c r="K12" s="25" t="str">
        <f t="shared" si="2"/>
        <v/>
      </c>
      <c r="L12" s="23" t="s">
        <v>79</v>
      </c>
    </row>
    <row r="13" spans="2:12" ht="15" customHeight="1" x14ac:dyDescent="0.2">
      <c r="B13" s="20" t="s">
        <v>80</v>
      </c>
      <c r="C13" s="26">
        <v>17858</v>
      </c>
      <c r="D13" s="21">
        <f t="shared" ca="1" si="0"/>
        <v>113</v>
      </c>
      <c r="E13" s="21">
        <f t="shared" ca="1" si="1"/>
        <v>78</v>
      </c>
      <c r="F13" s="20" t="s">
        <v>81</v>
      </c>
      <c r="G13" s="20" t="s">
        <v>82</v>
      </c>
      <c r="H13" s="21" t="s">
        <v>12</v>
      </c>
      <c r="I13" s="22">
        <v>30</v>
      </c>
      <c r="J13" s="22"/>
      <c r="K13" s="22" t="str">
        <f t="shared" si="2"/>
        <v/>
      </c>
      <c r="L13" s="20"/>
    </row>
    <row r="14" spans="2:12" ht="15" customHeight="1" x14ac:dyDescent="0.2">
      <c r="B14" s="23"/>
      <c r="C14" s="27"/>
      <c r="D14" s="24" t="str">
        <f t="shared" ca="1" si="0"/>
        <v/>
      </c>
      <c r="E14" s="24" t="str">
        <f t="shared" ca="1" si="1"/>
        <v/>
      </c>
      <c r="F14" s="23"/>
      <c r="G14" s="23"/>
      <c r="H14" s="24"/>
      <c r="I14" s="25"/>
      <c r="J14" s="25"/>
      <c r="K14" s="25" t="str">
        <f t="shared" si="2"/>
        <v/>
      </c>
      <c r="L14" s="23"/>
    </row>
    <row r="15" spans="2:12" ht="15" customHeight="1" x14ac:dyDescent="0.2">
      <c r="B15" s="20"/>
      <c r="C15" s="26"/>
      <c r="D15" s="21" t="str">
        <f t="shared" ca="1" si="0"/>
        <v/>
      </c>
      <c r="E15" s="21" t="str">
        <f t="shared" ca="1" si="1"/>
        <v/>
      </c>
      <c r="F15" s="20"/>
      <c r="G15" s="20"/>
      <c r="H15" s="21"/>
      <c r="I15" s="22"/>
      <c r="J15" s="22"/>
      <c r="K15" s="22" t="str">
        <f t="shared" si="2"/>
        <v/>
      </c>
      <c r="L15" s="20"/>
    </row>
    <row r="16" spans="2:12" ht="15" customHeight="1" x14ac:dyDescent="0.2">
      <c r="B16" s="23"/>
      <c r="C16" s="27"/>
      <c r="D16" s="24" t="str">
        <f t="shared" ca="1" si="0"/>
        <v/>
      </c>
      <c r="E16" s="24" t="str">
        <f t="shared" ca="1" si="1"/>
        <v/>
      </c>
      <c r="F16" s="23"/>
      <c r="G16" s="23"/>
      <c r="H16" s="24"/>
      <c r="I16" s="25"/>
      <c r="J16" s="25"/>
      <c r="K16" s="25" t="str">
        <f t="shared" si="2"/>
        <v/>
      </c>
      <c r="L16" s="23"/>
    </row>
    <row r="17" spans="2:12" ht="15" customHeight="1" x14ac:dyDescent="0.2">
      <c r="B17" s="20"/>
      <c r="C17" s="26"/>
      <c r="D17" s="21" t="str">
        <f t="shared" ca="1" si="0"/>
        <v/>
      </c>
      <c r="E17" s="21" t="str">
        <f t="shared" ca="1" si="1"/>
        <v/>
      </c>
      <c r="F17" s="20"/>
      <c r="G17" s="20"/>
      <c r="H17" s="21"/>
      <c r="I17" s="22"/>
      <c r="J17" s="22"/>
      <c r="K17" s="22" t="str">
        <f t="shared" si="2"/>
        <v/>
      </c>
      <c r="L17" s="20"/>
    </row>
    <row r="18" spans="2:12" ht="15" customHeight="1" x14ac:dyDescent="0.2">
      <c r="B18" s="23"/>
      <c r="C18" s="27"/>
      <c r="D18" s="24" t="str">
        <f t="shared" ca="1" si="0"/>
        <v/>
      </c>
      <c r="E18" s="24" t="str">
        <f t="shared" ca="1" si="1"/>
        <v/>
      </c>
      <c r="F18" s="23"/>
      <c r="G18" s="23"/>
      <c r="H18" s="24"/>
      <c r="I18" s="25"/>
      <c r="J18" s="25"/>
      <c r="K18" s="25" t="str">
        <f t="shared" si="2"/>
        <v/>
      </c>
      <c r="L18" s="23"/>
    </row>
    <row r="19" spans="2:12" ht="15" customHeight="1" x14ac:dyDescent="0.2">
      <c r="B19" s="20"/>
      <c r="C19" s="26"/>
      <c r="D19" s="21" t="str">
        <f t="shared" ca="1" si="0"/>
        <v/>
      </c>
      <c r="E19" s="21" t="str">
        <f t="shared" ca="1" si="1"/>
        <v/>
      </c>
      <c r="F19" s="20"/>
      <c r="G19" s="20"/>
      <c r="H19" s="21"/>
      <c r="I19" s="22"/>
      <c r="J19" s="22"/>
      <c r="K19" s="22" t="str">
        <f t="shared" si="2"/>
        <v/>
      </c>
      <c r="L19" s="20"/>
    </row>
    <row r="20" spans="2:12" ht="15" customHeight="1" x14ac:dyDescent="0.2">
      <c r="B20" s="23"/>
      <c r="C20" s="27"/>
      <c r="D20" s="24" t="str">
        <f t="shared" ca="1" si="0"/>
        <v/>
      </c>
      <c r="E20" s="24" t="str">
        <f t="shared" ca="1" si="1"/>
        <v/>
      </c>
      <c r="F20" s="23"/>
      <c r="G20" s="23"/>
      <c r="H20" s="24"/>
      <c r="I20" s="25"/>
      <c r="J20" s="25"/>
      <c r="K20" s="25" t="str">
        <f t="shared" si="2"/>
        <v/>
      </c>
      <c r="L20" s="23"/>
    </row>
    <row r="21" spans="2:12" ht="15" customHeight="1" x14ac:dyDescent="0.2">
      <c r="B21" s="20"/>
      <c r="C21" s="26"/>
      <c r="D21" s="21" t="str">
        <f t="shared" ca="1" si="0"/>
        <v/>
      </c>
      <c r="E21" s="21" t="str">
        <f t="shared" ca="1" si="1"/>
        <v/>
      </c>
      <c r="F21" s="20"/>
      <c r="G21" s="20"/>
      <c r="H21" s="21"/>
      <c r="I21" s="22"/>
      <c r="J21" s="22"/>
      <c r="K21" s="22" t="str">
        <f t="shared" si="2"/>
        <v/>
      </c>
      <c r="L21" s="20"/>
    </row>
    <row r="22" spans="2:12" ht="15" customHeight="1" x14ac:dyDescent="0.2">
      <c r="B22" s="23"/>
      <c r="C22" s="27"/>
      <c r="D22" s="24" t="str">
        <f t="shared" ca="1" si="0"/>
        <v/>
      </c>
      <c r="E22" s="24" t="str">
        <f t="shared" ca="1" si="1"/>
        <v/>
      </c>
      <c r="F22" s="23"/>
      <c r="G22" s="23"/>
      <c r="H22" s="24"/>
      <c r="I22" s="25"/>
      <c r="J22" s="25"/>
      <c r="K22" s="25" t="str">
        <f t="shared" si="2"/>
        <v/>
      </c>
      <c r="L22" s="23"/>
    </row>
    <row r="23" spans="2:12" ht="15" customHeight="1" x14ac:dyDescent="0.2">
      <c r="B23" s="20"/>
      <c r="C23" s="26"/>
      <c r="D23" s="21" t="str">
        <f t="shared" ca="1" si="0"/>
        <v/>
      </c>
      <c r="E23" s="21" t="str">
        <f t="shared" ca="1" si="1"/>
        <v/>
      </c>
      <c r="F23" s="20"/>
      <c r="G23" s="20"/>
      <c r="H23" s="21"/>
      <c r="I23" s="22"/>
      <c r="J23" s="22"/>
      <c r="K23" s="22" t="str">
        <f t="shared" si="2"/>
        <v/>
      </c>
      <c r="L23" s="20"/>
    </row>
    <row r="24" spans="2:12" ht="15" customHeight="1" x14ac:dyDescent="0.2">
      <c r="B24" s="23"/>
      <c r="C24" s="27"/>
      <c r="D24" s="24" t="str">
        <f t="shared" ca="1" si="0"/>
        <v/>
      </c>
      <c r="E24" s="24" t="str">
        <f t="shared" ca="1" si="1"/>
        <v/>
      </c>
      <c r="F24" s="23"/>
      <c r="G24" s="23"/>
      <c r="H24" s="24"/>
      <c r="I24" s="25"/>
      <c r="J24" s="25"/>
      <c r="K24" s="25" t="str">
        <f t="shared" si="2"/>
        <v/>
      </c>
      <c r="L24" s="23"/>
    </row>
    <row r="25" spans="2:12" ht="15" customHeight="1" x14ac:dyDescent="0.2">
      <c r="B25" s="20"/>
      <c r="C25" s="26"/>
      <c r="D25" s="21" t="str">
        <f t="shared" ca="1" si="0"/>
        <v/>
      </c>
      <c r="E25" s="21" t="str">
        <f t="shared" ca="1" si="1"/>
        <v/>
      </c>
      <c r="F25" s="20"/>
      <c r="G25" s="20"/>
      <c r="H25" s="21"/>
      <c r="I25" s="22"/>
      <c r="J25" s="22"/>
      <c r="K25" s="22" t="str">
        <f t="shared" si="2"/>
        <v/>
      </c>
      <c r="L25" s="20"/>
    </row>
    <row r="26" spans="2:12" ht="15" customHeight="1" x14ac:dyDescent="0.2">
      <c r="B26" s="23"/>
      <c r="C26" s="27"/>
      <c r="D26" s="24" t="str">
        <f t="shared" ca="1" si="0"/>
        <v/>
      </c>
      <c r="E26" s="24" t="str">
        <f t="shared" ca="1" si="1"/>
        <v/>
      </c>
      <c r="F26" s="23"/>
      <c r="G26" s="23"/>
      <c r="H26" s="24"/>
      <c r="I26" s="25"/>
      <c r="J26" s="25"/>
      <c r="K26" s="25" t="str">
        <f t="shared" si="2"/>
        <v/>
      </c>
      <c r="L26" s="23"/>
    </row>
    <row r="27" spans="2:12" ht="15" customHeight="1" x14ac:dyDescent="0.2">
      <c r="B27" s="20"/>
      <c r="C27" s="26"/>
      <c r="D27" s="21" t="str">
        <f t="shared" ca="1" si="0"/>
        <v/>
      </c>
      <c r="E27" s="21" t="str">
        <f t="shared" ca="1" si="1"/>
        <v/>
      </c>
      <c r="F27" s="20"/>
      <c r="G27" s="20"/>
      <c r="H27" s="21"/>
      <c r="I27" s="22"/>
      <c r="J27" s="22"/>
      <c r="K27" s="22" t="str">
        <f t="shared" si="2"/>
        <v/>
      </c>
      <c r="L27" s="20"/>
    </row>
    <row r="28" spans="2:12" ht="15" customHeight="1" x14ac:dyDescent="0.2">
      <c r="B28" s="23"/>
      <c r="C28" s="27"/>
      <c r="D28" s="24" t="str">
        <f t="shared" ca="1" si="0"/>
        <v/>
      </c>
      <c r="E28" s="24" t="str">
        <f t="shared" ca="1" si="1"/>
        <v/>
      </c>
      <c r="F28" s="23"/>
      <c r="G28" s="23"/>
      <c r="H28" s="24"/>
      <c r="I28" s="25"/>
      <c r="J28" s="25"/>
      <c r="K28" s="25" t="str">
        <f t="shared" si="2"/>
        <v/>
      </c>
      <c r="L28" s="23"/>
    </row>
    <row r="29" spans="2:12" ht="15" customHeight="1" x14ac:dyDescent="0.2">
      <c r="B29" s="20"/>
      <c r="C29" s="26"/>
      <c r="D29" s="21" t="str">
        <f t="shared" ca="1" si="0"/>
        <v/>
      </c>
      <c r="E29" s="21" t="str">
        <f t="shared" ca="1" si="1"/>
        <v/>
      </c>
      <c r="F29" s="20"/>
      <c r="G29" s="20"/>
      <c r="H29" s="21"/>
      <c r="I29" s="22"/>
      <c r="J29" s="22"/>
      <c r="K29" s="22" t="str">
        <f t="shared" si="2"/>
        <v/>
      </c>
      <c r="L29" s="20"/>
    </row>
    <row r="30" spans="2:12" ht="15" customHeight="1" x14ac:dyDescent="0.2">
      <c r="B30" s="23"/>
      <c r="C30" s="27"/>
      <c r="D30" s="24" t="str">
        <f t="shared" ca="1" si="0"/>
        <v/>
      </c>
      <c r="E30" s="24" t="str">
        <f t="shared" ca="1" si="1"/>
        <v/>
      </c>
      <c r="F30" s="23"/>
      <c r="G30" s="23"/>
      <c r="H30" s="24"/>
      <c r="I30" s="25"/>
      <c r="J30" s="25"/>
      <c r="K30" s="25" t="str">
        <f t="shared" si="2"/>
        <v/>
      </c>
      <c r="L30" s="23"/>
    </row>
    <row r="31" spans="2:12" ht="15" customHeight="1" x14ac:dyDescent="0.2">
      <c r="B31" s="20"/>
      <c r="C31" s="26"/>
      <c r="D31" s="21" t="str">
        <f t="shared" ca="1" si="0"/>
        <v/>
      </c>
      <c r="E31" s="21" t="str">
        <f t="shared" ca="1" si="1"/>
        <v/>
      </c>
      <c r="F31" s="20"/>
      <c r="G31" s="20"/>
      <c r="H31" s="21"/>
      <c r="I31" s="22"/>
      <c r="J31" s="22"/>
      <c r="K31" s="22" t="str">
        <f t="shared" si="2"/>
        <v/>
      </c>
      <c r="L31" s="20"/>
    </row>
    <row r="32" spans="2:12" ht="15" customHeight="1" x14ac:dyDescent="0.2">
      <c r="B32" s="23"/>
      <c r="C32" s="27"/>
      <c r="D32" s="24" t="str">
        <f t="shared" ca="1" si="0"/>
        <v/>
      </c>
      <c r="E32" s="24" t="str">
        <f t="shared" ca="1" si="1"/>
        <v/>
      </c>
      <c r="F32" s="23"/>
      <c r="G32" s="23"/>
      <c r="H32" s="24"/>
      <c r="I32" s="25"/>
      <c r="J32" s="25"/>
      <c r="K32" s="25" t="str">
        <f t="shared" si="2"/>
        <v/>
      </c>
      <c r="L32" s="23"/>
    </row>
    <row r="33" spans="2:12" ht="15" customHeight="1" x14ac:dyDescent="0.2">
      <c r="B33" s="20"/>
      <c r="C33" s="26"/>
      <c r="D33" s="21" t="str">
        <f t="shared" ca="1" si="0"/>
        <v/>
      </c>
      <c r="E33" s="21" t="str">
        <f t="shared" ca="1" si="1"/>
        <v/>
      </c>
      <c r="F33" s="20"/>
      <c r="G33" s="20"/>
      <c r="H33" s="21"/>
      <c r="I33" s="22"/>
      <c r="J33" s="22"/>
      <c r="K33" s="22" t="str">
        <f t="shared" si="2"/>
        <v/>
      </c>
      <c r="L33" s="20"/>
    </row>
    <row r="34" spans="2:12" ht="15" customHeight="1" x14ac:dyDescent="0.2">
      <c r="B34" s="23"/>
      <c r="C34" s="27"/>
      <c r="D34" s="24" t="str">
        <f t="shared" ca="1" si="0"/>
        <v/>
      </c>
      <c r="E34" s="24" t="str">
        <f t="shared" ca="1" si="1"/>
        <v/>
      </c>
      <c r="F34" s="23"/>
      <c r="G34" s="23"/>
      <c r="H34" s="24"/>
      <c r="I34" s="25"/>
      <c r="J34" s="25"/>
      <c r="K34" s="25" t="str">
        <f t="shared" si="2"/>
        <v/>
      </c>
      <c r="L34" s="23"/>
    </row>
    <row r="35" spans="2:12" ht="15" customHeight="1" x14ac:dyDescent="0.2">
      <c r="B35" s="20"/>
      <c r="C35" s="26"/>
      <c r="D35" s="21" t="str">
        <f t="shared" ca="1" si="0"/>
        <v/>
      </c>
      <c r="E35" s="21" t="str">
        <f t="shared" ca="1" si="1"/>
        <v/>
      </c>
      <c r="F35" s="20"/>
      <c r="G35" s="20"/>
      <c r="H35" s="21"/>
      <c r="I35" s="22"/>
      <c r="J35" s="22"/>
      <c r="K35" s="22" t="str">
        <f t="shared" si="2"/>
        <v/>
      </c>
      <c r="L35" s="20"/>
    </row>
    <row r="36" spans="2:12" ht="15" customHeight="1" x14ac:dyDescent="0.2">
      <c r="B36" s="23"/>
      <c r="C36" s="27"/>
      <c r="D36" s="24" t="str">
        <f t="shared" ca="1" si="0"/>
        <v/>
      </c>
      <c r="E36" s="24" t="str">
        <f t="shared" ca="1" si="1"/>
        <v/>
      </c>
      <c r="F36" s="23"/>
      <c r="G36" s="23"/>
      <c r="H36" s="24"/>
      <c r="I36" s="25"/>
      <c r="J36" s="25"/>
      <c r="K36" s="25" t="str">
        <f t="shared" si="2"/>
        <v/>
      </c>
      <c r="L36" s="23"/>
    </row>
    <row r="37" spans="2:12" ht="15" customHeight="1" x14ac:dyDescent="0.2">
      <c r="B37" s="20"/>
      <c r="C37" s="26"/>
      <c r="D37" s="21" t="str">
        <f t="shared" ca="1" si="0"/>
        <v/>
      </c>
      <c r="E37" s="21" t="str">
        <f t="shared" ca="1" si="1"/>
        <v/>
      </c>
      <c r="F37" s="20"/>
      <c r="G37" s="20"/>
      <c r="H37" s="21"/>
      <c r="I37" s="22"/>
      <c r="J37" s="22"/>
      <c r="K37" s="22" t="str">
        <f t="shared" si="2"/>
        <v/>
      </c>
      <c r="L37" s="20"/>
    </row>
    <row r="38" spans="2:12" ht="15" customHeight="1" x14ac:dyDescent="0.2">
      <c r="B38" s="23"/>
      <c r="C38" s="27"/>
      <c r="D38" s="24" t="str">
        <f t="shared" ca="1" si="0"/>
        <v/>
      </c>
      <c r="E38" s="24" t="str">
        <f t="shared" ca="1" si="1"/>
        <v/>
      </c>
      <c r="F38" s="23"/>
      <c r="G38" s="23"/>
      <c r="H38" s="24"/>
      <c r="I38" s="25"/>
      <c r="J38" s="25"/>
      <c r="K38" s="25" t="str">
        <f t="shared" si="2"/>
        <v/>
      </c>
      <c r="L38" s="23"/>
    </row>
    <row r="39" spans="2:12" ht="15" customHeight="1" x14ac:dyDescent="0.2">
      <c r="B39" s="20"/>
      <c r="C39" s="26"/>
      <c r="D39" s="21" t="str">
        <f t="shared" ca="1" si="0"/>
        <v/>
      </c>
      <c r="E39" s="21" t="str">
        <f t="shared" ca="1" si="1"/>
        <v/>
      </c>
      <c r="F39" s="20"/>
      <c r="G39" s="20"/>
      <c r="H39" s="21"/>
      <c r="I39" s="22"/>
      <c r="J39" s="22"/>
      <c r="K39" s="22" t="str">
        <f t="shared" si="2"/>
        <v/>
      </c>
      <c r="L39" s="20"/>
    </row>
    <row r="40" spans="2:12" ht="15" customHeight="1" x14ac:dyDescent="0.2">
      <c r="B40" s="23"/>
      <c r="C40" s="27"/>
      <c r="D40" s="24" t="str">
        <f t="shared" ca="1" si="0"/>
        <v/>
      </c>
      <c r="E40" s="24" t="str">
        <f t="shared" ca="1" si="1"/>
        <v/>
      </c>
      <c r="F40" s="23"/>
      <c r="G40" s="23"/>
      <c r="H40" s="24"/>
      <c r="I40" s="25"/>
      <c r="J40" s="25"/>
      <c r="K40" s="25" t="str">
        <f t="shared" si="2"/>
        <v/>
      </c>
      <c r="L40" s="23"/>
    </row>
  </sheetData>
  <mergeCells count="11">
    <mergeCell ref="B5:L5"/>
    <mergeCell ref="J8:L8"/>
    <mergeCell ref="H8:I8"/>
    <mergeCell ref="B8:C8"/>
    <mergeCell ref="F7:G7"/>
    <mergeCell ref="F8:G8"/>
    <mergeCell ref="J7:L7"/>
    <mergeCell ref="D8:E8"/>
    <mergeCell ref="D7:E7"/>
    <mergeCell ref="B7:C7"/>
    <mergeCell ref="H7:I7"/>
  </mergeCells>
  <conditionalFormatting sqref="B11:E40">
    <cfRule type="expression" dxfId="11" priority="7">
      <formula>AND($D11&lt;&gt;"",$D11&lt;=14)</formula>
    </cfRule>
  </conditionalFormatting>
  <conditionalFormatting sqref="H11:H40">
    <cfRule type="expression" dxfId="10" priority="2">
      <formula>$H11="Zu kaufen"</formula>
    </cfRule>
    <cfRule type="expression" dxfId="9" priority="3">
      <formula>$H11="Gekauft"</formula>
    </cfRule>
    <cfRule type="expression" dxfId="8" priority="4">
      <formula>$H11="Zu verpacken"</formula>
    </cfRule>
    <cfRule type="expression" dxfId="7" priority="5">
      <formula>$H11="Zu versenden"</formula>
    </cfRule>
    <cfRule type="expression" dxfId="6" priority="6">
      <formula>$H11="Verschenkt"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Listen!$B$4:$B$8</xm:f>
          </x14:formula1>
          <x14:formula2>
            <xm:f>0</xm:f>
          </x14:formula2>
          <xm:sqref>H11:H40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60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2" sqref="A12"/>
      <selection pane="bottomRight" activeCell="L25" sqref="L25"/>
    </sheetView>
  </sheetViews>
  <sheetFormatPr baseColWidth="10" defaultColWidth="8.6640625" defaultRowHeight="15" x14ac:dyDescent="0.2"/>
  <cols>
    <col min="1" max="1" width="2.5" customWidth="1"/>
    <col min="2" max="2" width="16" customWidth="1"/>
    <col min="3" max="3" width="14" customWidth="1"/>
    <col min="4" max="5" width="28" customWidth="1"/>
    <col min="6" max="6" width="11" customWidth="1"/>
    <col min="7" max="8" width="12" customWidth="1"/>
    <col min="9" max="9" width="24" customWidth="1"/>
  </cols>
  <sheetData>
    <row r="1" spans="2:9" ht="6" customHeight="1" x14ac:dyDescent="0.2"/>
    <row r="2" spans="2:9" ht="15" customHeight="1" x14ac:dyDescent="0.2">
      <c r="B2" s="5" t="s">
        <v>22</v>
      </c>
    </row>
    <row r="3" spans="2:9" ht="30" customHeight="1" x14ac:dyDescent="0.35">
      <c r="B3" s="6" t="s">
        <v>83</v>
      </c>
    </row>
    <row r="5" spans="2:9" ht="30" customHeight="1" x14ac:dyDescent="0.2">
      <c r="B5" s="36" t="s">
        <v>84</v>
      </c>
      <c r="C5" s="37"/>
      <c r="D5" s="37"/>
      <c r="E5" s="37"/>
      <c r="F5" s="37"/>
      <c r="G5" s="37"/>
      <c r="H5" s="37"/>
      <c r="I5" s="37"/>
    </row>
    <row r="6" spans="2:9" x14ac:dyDescent="0.2">
      <c r="B6" s="34"/>
      <c r="C6" s="34"/>
      <c r="D6" s="34"/>
      <c r="E6" s="34"/>
      <c r="F6" s="34"/>
      <c r="G6" s="34"/>
      <c r="H6" s="34"/>
      <c r="I6" s="34"/>
    </row>
    <row r="7" spans="2:9" s="32" customFormat="1" ht="27" customHeight="1" x14ac:dyDescent="0.2">
      <c r="B7" s="67" t="s">
        <v>85</v>
      </c>
      <c r="C7" s="70"/>
      <c r="D7" s="59" t="s">
        <v>86</v>
      </c>
      <c r="E7" s="70"/>
      <c r="F7" s="67" t="s">
        <v>87</v>
      </c>
      <c r="G7" s="70"/>
      <c r="H7" s="59" t="s">
        <v>88</v>
      </c>
      <c r="I7" s="70"/>
    </row>
    <row r="8" spans="2:9" ht="25.5" customHeight="1" x14ac:dyDescent="0.2">
      <c r="B8" s="72">
        <f>COUNTA(B11:B60)</f>
        <v>3</v>
      </c>
      <c r="C8" s="58"/>
      <c r="D8" s="71">
        <f>COUNTIF(H11:H60,"Offen")</f>
        <v>3</v>
      </c>
      <c r="E8" s="58"/>
      <c r="F8" s="72">
        <f>COUNTIF(H11:H60,"Gekauft")</f>
        <v>0</v>
      </c>
      <c r="G8" s="58"/>
      <c r="H8" s="57">
        <f>SUMIF(H11:H60,"Offen",F11:F60)</f>
        <v>120</v>
      </c>
      <c r="I8" s="58"/>
    </row>
    <row r="9" spans="2:9" x14ac:dyDescent="0.2">
      <c r="B9" s="34"/>
      <c r="C9" s="34"/>
      <c r="D9" s="34"/>
      <c r="E9" s="34"/>
      <c r="F9" s="34"/>
      <c r="G9" s="34"/>
      <c r="H9" s="34"/>
      <c r="I9" s="34"/>
    </row>
    <row r="10" spans="2:9" ht="25.5" customHeight="1" x14ac:dyDescent="0.2">
      <c r="B10" s="19" t="s">
        <v>89</v>
      </c>
      <c r="C10" s="19" t="s">
        <v>90</v>
      </c>
      <c r="D10" s="19" t="s">
        <v>41</v>
      </c>
      <c r="E10" s="19" t="s">
        <v>42</v>
      </c>
      <c r="F10" s="19" t="s">
        <v>91</v>
      </c>
      <c r="G10" s="19" t="s">
        <v>92</v>
      </c>
      <c r="H10" s="19" t="s">
        <v>43</v>
      </c>
      <c r="I10" s="19" t="s">
        <v>47</v>
      </c>
    </row>
    <row r="11" spans="2:9" ht="15" customHeight="1" x14ac:dyDescent="0.2">
      <c r="B11" s="20" t="s">
        <v>48</v>
      </c>
      <c r="C11" s="21" t="s">
        <v>93</v>
      </c>
      <c r="D11" s="20" t="s">
        <v>94</v>
      </c>
      <c r="E11" s="20" t="s">
        <v>95</v>
      </c>
      <c r="F11" s="22">
        <v>25</v>
      </c>
      <c r="G11" s="21" t="s">
        <v>96</v>
      </c>
      <c r="H11" s="21" t="s">
        <v>97</v>
      </c>
      <c r="I11" s="20"/>
    </row>
    <row r="12" spans="2:9" ht="15" customHeight="1" x14ac:dyDescent="0.2">
      <c r="B12" s="23" t="s">
        <v>56</v>
      </c>
      <c r="C12" s="24" t="s">
        <v>70</v>
      </c>
      <c r="D12" s="23" t="s">
        <v>98</v>
      </c>
      <c r="E12" s="23" t="s">
        <v>99</v>
      </c>
      <c r="F12" s="25">
        <v>75</v>
      </c>
      <c r="G12" s="24" t="s">
        <v>100</v>
      </c>
      <c r="H12" s="24" t="s">
        <v>97</v>
      </c>
      <c r="I12" s="23" t="s">
        <v>101</v>
      </c>
    </row>
    <row r="13" spans="2:9" ht="15" customHeight="1" x14ac:dyDescent="0.2">
      <c r="B13" s="20" t="s">
        <v>52</v>
      </c>
      <c r="C13" s="21" t="s">
        <v>102</v>
      </c>
      <c r="D13" s="20" t="s">
        <v>103</v>
      </c>
      <c r="E13" s="20" t="s">
        <v>104</v>
      </c>
      <c r="F13" s="22">
        <v>20</v>
      </c>
      <c r="G13" s="21" t="s">
        <v>105</v>
      </c>
      <c r="H13" s="21" t="s">
        <v>97</v>
      </c>
      <c r="I13" s="20"/>
    </row>
    <row r="14" spans="2:9" ht="15" customHeight="1" x14ac:dyDescent="0.2">
      <c r="B14" s="23"/>
      <c r="C14" s="24"/>
      <c r="D14" s="23"/>
      <c r="E14" s="23"/>
      <c r="F14" s="25"/>
      <c r="G14" s="24"/>
      <c r="H14" s="24"/>
      <c r="I14" s="23"/>
    </row>
    <row r="15" spans="2:9" ht="15" customHeight="1" x14ac:dyDescent="0.2">
      <c r="B15" s="20"/>
      <c r="C15" s="21"/>
      <c r="D15" s="20"/>
      <c r="E15" s="20"/>
      <c r="F15" s="22"/>
      <c r="G15" s="21"/>
      <c r="H15" s="21"/>
      <c r="I15" s="20"/>
    </row>
    <row r="16" spans="2:9" ht="15" customHeight="1" x14ac:dyDescent="0.2">
      <c r="B16" s="23"/>
      <c r="C16" s="24"/>
      <c r="D16" s="23"/>
      <c r="E16" s="23"/>
      <c r="F16" s="25"/>
      <c r="G16" s="24"/>
      <c r="H16" s="24"/>
      <c r="I16" s="23"/>
    </row>
    <row r="17" spans="2:9" ht="15" customHeight="1" x14ac:dyDescent="0.2">
      <c r="B17" s="20"/>
      <c r="C17" s="21"/>
      <c r="D17" s="20"/>
      <c r="E17" s="20"/>
      <c r="F17" s="22"/>
      <c r="G17" s="21"/>
      <c r="H17" s="21"/>
      <c r="I17" s="20"/>
    </row>
    <row r="18" spans="2:9" ht="15" customHeight="1" x14ac:dyDescent="0.2">
      <c r="B18" s="23"/>
      <c r="C18" s="24"/>
      <c r="D18" s="23"/>
      <c r="E18" s="23"/>
      <c r="F18" s="25"/>
      <c r="G18" s="24"/>
      <c r="H18" s="24"/>
      <c r="I18" s="23"/>
    </row>
    <row r="19" spans="2:9" ht="15" customHeight="1" x14ac:dyDescent="0.2">
      <c r="B19" s="20"/>
      <c r="C19" s="21"/>
      <c r="D19" s="20"/>
      <c r="E19" s="20"/>
      <c r="F19" s="22"/>
      <c r="G19" s="21"/>
      <c r="H19" s="21"/>
      <c r="I19" s="20"/>
    </row>
    <row r="20" spans="2:9" ht="15" customHeight="1" x14ac:dyDescent="0.2">
      <c r="B20" s="23"/>
      <c r="C20" s="24"/>
      <c r="D20" s="23"/>
      <c r="E20" s="23"/>
      <c r="F20" s="25"/>
      <c r="G20" s="24"/>
      <c r="H20" s="24"/>
      <c r="I20" s="23"/>
    </row>
    <row r="21" spans="2:9" ht="15" customHeight="1" x14ac:dyDescent="0.2">
      <c r="B21" s="20"/>
      <c r="C21" s="21"/>
      <c r="D21" s="20"/>
      <c r="E21" s="20"/>
      <c r="F21" s="22"/>
      <c r="G21" s="21"/>
      <c r="H21" s="21"/>
      <c r="I21" s="20"/>
    </row>
    <row r="22" spans="2:9" ht="15" customHeight="1" x14ac:dyDescent="0.2">
      <c r="B22" s="23"/>
      <c r="C22" s="24"/>
      <c r="D22" s="23"/>
      <c r="E22" s="23"/>
      <c r="F22" s="25"/>
      <c r="G22" s="24"/>
      <c r="H22" s="24"/>
      <c r="I22" s="23"/>
    </row>
    <row r="23" spans="2:9" ht="15" customHeight="1" x14ac:dyDescent="0.2">
      <c r="B23" s="20"/>
      <c r="C23" s="21"/>
      <c r="D23" s="20"/>
      <c r="E23" s="20"/>
      <c r="F23" s="22"/>
      <c r="G23" s="21"/>
      <c r="H23" s="21"/>
      <c r="I23" s="20"/>
    </row>
    <row r="24" spans="2:9" ht="15" customHeight="1" x14ac:dyDescent="0.2">
      <c r="B24" s="23"/>
      <c r="C24" s="24"/>
      <c r="D24" s="23"/>
      <c r="E24" s="23"/>
      <c r="F24" s="25"/>
      <c r="G24" s="24"/>
      <c r="H24" s="24"/>
      <c r="I24" s="23"/>
    </row>
    <row r="25" spans="2:9" ht="15" customHeight="1" x14ac:dyDescent="0.2">
      <c r="B25" s="20"/>
      <c r="C25" s="21"/>
      <c r="D25" s="20"/>
      <c r="E25" s="20"/>
      <c r="F25" s="22"/>
      <c r="G25" s="21"/>
      <c r="H25" s="21"/>
      <c r="I25" s="20"/>
    </row>
    <row r="26" spans="2:9" ht="15" customHeight="1" x14ac:dyDescent="0.2">
      <c r="B26" s="23"/>
      <c r="C26" s="24"/>
      <c r="D26" s="23"/>
      <c r="E26" s="23"/>
      <c r="F26" s="25"/>
      <c r="G26" s="24"/>
      <c r="H26" s="24"/>
      <c r="I26" s="23"/>
    </row>
    <row r="27" spans="2:9" ht="15" customHeight="1" x14ac:dyDescent="0.2">
      <c r="B27" s="20"/>
      <c r="C27" s="21"/>
      <c r="D27" s="20"/>
      <c r="E27" s="20"/>
      <c r="F27" s="22"/>
      <c r="G27" s="21"/>
      <c r="H27" s="21"/>
      <c r="I27" s="20"/>
    </row>
    <row r="28" spans="2:9" ht="15" customHeight="1" x14ac:dyDescent="0.2">
      <c r="B28" s="23"/>
      <c r="C28" s="24"/>
      <c r="D28" s="23"/>
      <c r="E28" s="23"/>
      <c r="F28" s="25"/>
      <c r="G28" s="24"/>
      <c r="H28" s="24"/>
      <c r="I28" s="23"/>
    </row>
    <row r="29" spans="2:9" ht="15" customHeight="1" x14ac:dyDescent="0.2">
      <c r="B29" s="20"/>
      <c r="C29" s="21"/>
      <c r="D29" s="20"/>
      <c r="E29" s="20"/>
      <c r="F29" s="22"/>
      <c r="G29" s="21"/>
      <c r="H29" s="21"/>
      <c r="I29" s="20"/>
    </row>
    <row r="30" spans="2:9" ht="15" customHeight="1" x14ac:dyDescent="0.2">
      <c r="B30" s="23"/>
      <c r="C30" s="24"/>
      <c r="D30" s="23"/>
      <c r="E30" s="23"/>
      <c r="F30" s="25"/>
      <c r="G30" s="24"/>
      <c r="H30" s="24"/>
      <c r="I30" s="23"/>
    </row>
    <row r="31" spans="2:9" ht="15" customHeight="1" x14ac:dyDescent="0.2">
      <c r="B31" s="20"/>
      <c r="C31" s="21"/>
      <c r="D31" s="20"/>
      <c r="E31" s="20"/>
      <c r="F31" s="22"/>
      <c r="G31" s="21"/>
      <c r="H31" s="21"/>
      <c r="I31" s="20"/>
    </row>
    <row r="32" spans="2:9" ht="15" customHeight="1" x14ac:dyDescent="0.2">
      <c r="B32" s="23"/>
      <c r="C32" s="24"/>
      <c r="D32" s="23"/>
      <c r="E32" s="23"/>
      <c r="F32" s="25"/>
      <c r="G32" s="24"/>
      <c r="H32" s="24"/>
      <c r="I32" s="23"/>
    </row>
    <row r="33" spans="2:9" ht="15" customHeight="1" x14ac:dyDescent="0.2">
      <c r="B33" s="20"/>
      <c r="C33" s="21"/>
      <c r="D33" s="20"/>
      <c r="E33" s="20"/>
      <c r="F33" s="22"/>
      <c r="G33" s="21"/>
      <c r="H33" s="21"/>
      <c r="I33" s="20"/>
    </row>
    <row r="34" spans="2:9" ht="15" customHeight="1" x14ac:dyDescent="0.2">
      <c r="B34" s="23"/>
      <c r="C34" s="24"/>
      <c r="D34" s="23"/>
      <c r="E34" s="23"/>
      <c r="F34" s="25"/>
      <c r="G34" s="24"/>
      <c r="H34" s="24"/>
      <c r="I34" s="23"/>
    </row>
    <row r="35" spans="2:9" ht="15" customHeight="1" x14ac:dyDescent="0.2">
      <c r="B35" s="20"/>
      <c r="C35" s="21"/>
      <c r="D35" s="20"/>
      <c r="E35" s="20"/>
      <c r="F35" s="22"/>
      <c r="G35" s="21"/>
      <c r="H35" s="21"/>
      <c r="I35" s="20"/>
    </row>
    <row r="36" spans="2:9" ht="15" customHeight="1" x14ac:dyDescent="0.2">
      <c r="B36" s="23"/>
      <c r="C36" s="24"/>
      <c r="D36" s="23"/>
      <c r="E36" s="23"/>
      <c r="F36" s="25"/>
      <c r="G36" s="24"/>
      <c r="H36" s="24"/>
      <c r="I36" s="23"/>
    </row>
    <row r="37" spans="2:9" ht="15" customHeight="1" x14ac:dyDescent="0.2">
      <c r="B37" s="20"/>
      <c r="C37" s="21"/>
      <c r="D37" s="20"/>
      <c r="E37" s="20"/>
      <c r="F37" s="22"/>
      <c r="G37" s="21"/>
      <c r="H37" s="21"/>
      <c r="I37" s="20"/>
    </row>
    <row r="38" spans="2:9" ht="15" customHeight="1" x14ac:dyDescent="0.2">
      <c r="B38" s="23"/>
      <c r="C38" s="24"/>
      <c r="D38" s="23"/>
      <c r="E38" s="23"/>
      <c r="F38" s="25"/>
      <c r="G38" s="24"/>
      <c r="H38" s="24"/>
      <c r="I38" s="23"/>
    </row>
    <row r="39" spans="2:9" ht="15" customHeight="1" x14ac:dyDescent="0.2">
      <c r="B39" s="20"/>
      <c r="C39" s="21"/>
      <c r="D39" s="20"/>
      <c r="E39" s="20"/>
      <c r="F39" s="22"/>
      <c r="G39" s="21"/>
      <c r="H39" s="21"/>
      <c r="I39" s="20"/>
    </row>
    <row r="40" spans="2:9" ht="15" customHeight="1" x14ac:dyDescent="0.2">
      <c r="B40" s="23"/>
      <c r="C40" s="24"/>
      <c r="D40" s="23"/>
      <c r="E40" s="23"/>
      <c r="F40" s="25"/>
      <c r="G40" s="24"/>
      <c r="H40" s="24"/>
      <c r="I40" s="23"/>
    </row>
    <row r="41" spans="2:9" ht="15" customHeight="1" x14ac:dyDescent="0.2">
      <c r="B41" s="20"/>
      <c r="C41" s="21"/>
      <c r="D41" s="20"/>
      <c r="E41" s="20"/>
      <c r="F41" s="22"/>
      <c r="G41" s="21"/>
      <c r="H41" s="21"/>
      <c r="I41" s="20"/>
    </row>
    <row r="42" spans="2:9" ht="15" customHeight="1" x14ac:dyDescent="0.2">
      <c r="B42" s="23"/>
      <c r="C42" s="24"/>
      <c r="D42" s="23"/>
      <c r="E42" s="23"/>
      <c r="F42" s="25"/>
      <c r="G42" s="24"/>
      <c r="H42" s="24"/>
      <c r="I42" s="23"/>
    </row>
    <row r="43" spans="2:9" ht="15" customHeight="1" x14ac:dyDescent="0.2">
      <c r="B43" s="20"/>
      <c r="C43" s="21"/>
      <c r="D43" s="20"/>
      <c r="E43" s="20"/>
      <c r="F43" s="22"/>
      <c r="G43" s="21"/>
      <c r="H43" s="21"/>
      <c r="I43" s="20"/>
    </row>
    <row r="44" spans="2:9" ht="15" customHeight="1" x14ac:dyDescent="0.2">
      <c r="B44" s="23"/>
      <c r="C44" s="24"/>
      <c r="D44" s="23"/>
      <c r="E44" s="23"/>
      <c r="F44" s="25"/>
      <c r="G44" s="24"/>
      <c r="H44" s="24"/>
      <c r="I44" s="23"/>
    </row>
    <row r="45" spans="2:9" ht="15" customHeight="1" x14ac:dyDescent="0.2">
      <c r="B45" s="20"/>
      <c r="C45" s="21"/>
      <c r="D45" s="20"/>
      <c r="E45" s="20"/>
      <c r="F45" s="22"/>
      <c r="G45" s="21"/>
      <c r="H45" s="21"/>
      <c r="I45" s="20"/>
    </row>
    <row r="46" spans="2:9" ht="15" customHeight="1" x14ac:dyDescent="0.2">
      <c r="B46" s="23"/>
      <c r="C46" s="24"/>
      <c r="D46" s="23"/>
      <c r="E46" s="23"/>
      <c r="F46" s="25"/>
      <c r="G46" s="24"/>
      <c r="H46" s="24"/>
      <c r="I46" s="23"/>
    </row>
    <row r="47" spans="2:9" ht="15" customHeight="1" x14ac:dyDescent="0.2">
      <c r="B47" s="20"/>
      <c r="C47" s="21"/>
      <c r="D47" s="20"/>
      <c r="E47" s="20"/>
      <c r="F47" s="22"/>
      <c r="G47" s="21"/>
      <c r="H47" s="21"/>
      <c r="I47" s="20"/>
    </row>
    <row r="48" spans="2:9" ht="15" customHeight="1" x14ac:dyDescent="0.2">
      <c r="B48" s="23"/>
      <c r="C48" s="24"/>
      <c r="D48" s="23"/>
      <c r="E48" s="23"/>
      <c r="F48" s="25"/>
      <c r="G48" s="24"/>
      <c r="H48" s="24"/>
      <c r="I48" s="23"/>
    </row>
    <row r="49" spans="2:9" ht="15" customHeight="1" x14ac:dyDescent="0.2">
      <c r="B49" s="20"/>
      <c r="C49" s="21"/>
      <c r="D49" s="20"/>
      <c r="E49" s="20"/>
      <c r="F49" s="22"/>
      <c r="G49" s="21"/>
      <c r="H49" s="21"/>
      <c r="I49" s="20"/>
    </row>
    <row r="50" spans="2:9" ht="15" customHeight="1" x14ac:dyDescent="0.2">
      <c r="B50" s="23"/>
      <c r="C50" s="24"/>
      <c r="D50" s="23"/>
      <c r="E50" s="23"/>
      <c r="F50" s="25"/>
      <c r="G50" s="24"/>
      <c r="H50" s="24"/>
      <c r="I50" s="23"/>
    </row>
    <row r="51" spans="2:9" ht="15" customHeight="1" x14ac:dyDescent="0.2">
      <c r="B51" s="20"/>
      <c r="C51" s="21"/>
      <c r="D51" s="20"/>
      <c r="E51" s="20"/>
      <c r="F51" s="22"/>
      <c r="G51" s="21"/>
      <c r="H51" s="21"/>
      <c r="I51" s="20"/>
    </row>
    <row r="52" spans="2:9" ht="15" customHeight="1" x14ac:dyDescent="0.2">
      <c r="B52" s="23"/>
      <c r="C52" s="24"/>
      <c r="D52" s="23"/>
      <c r="E52" s="23"/>
      <c r="F52" s="25"/>
      <c r="G52" s="24"/>
      <c r="H52" s="24"/>
      <c r="I52" s="23"/>
    </row>
    <row r="53" spans="2:9" ht="15" customHeight="1" x14ac:dyDescent="0.2">
      <c r="B53" s="20"/>
      <c r="C53" s="21"/>
      <c r="D53" s="20"/>
      <c r="E53" s="20"/>
      <c r="F53" s="22"/>
      <c r="G53" s="21"/>
      <c r="H53" s="21"/>
      <c r="I53" s="20"/>
    </row>
    <row r="54" spans="2:9" ht="15" customHeight="1" x14ac:dyDescent="0.2">
      <c r="B54" s="23"/>
      <c r="C54" s="24"/>
      <c r="D54" s="23"/>
      <c r="E54" s="23"/>
      <c r="F54" s="25"/>
      <c r="G54" s="24"/>
      <c r="H54" s="24"/>
      <c r="I54" s="23"/>
    </row>
    <row r="55" spans="2:9" ht="15" customHeight="1" x14ac:dyDescent="0.2">
      <c r="B55" s="20"/>
      <c r="C55" s="21"/>
      <c r="D55" s="20"/>
      <c r="E55" s="20"/>
      <c r="F55" s="22"/>
      <c r="G55" s="21"/>
      <c r="H55" s="21"/>
      <c r="I55" s="20"/>
    </row>
    <row r="56" spans="2:9" ht="15" customHeight="1" x14ac:dyDescent="0.2">
      <c r="B56" s="23"/>
      <c r="C56" s="24"/>
      <c r="D56" s="23"/>
      <c r="E56" s="23"/>
      <c r="F56" s="25"/>
      <c r="G56" s="24"/>
      <c r="H56" s="24"/>
      <c r="I56" s="23"/>
    </row>
    <row r="57" spans="2:9" ht="15" customHeight="1" x14ac:dyDescent="0.2">
      <c r="B57" s="20"/>
      <c r="C57" s="21"/>
      <c r="D57" s="20"/>
      <c r="E57" s="20"/>
      <c r="F57" s="22"/>
      <c r="G57" s="21"/>
      <c r="H57" s="21"/>
      <c r="I57" s="20"/>
    </row>
    <row r="58" spans="2:9" ht="15" customHeight="1" x14ac:dyDescent="0.2">
      <c r="B58" s="23"/>
      <c r="C58" s="24"/>
      <c r="D58" s="23"/>
      <c r="E58" s="23"/>
      <c r="F58" s="25"/>
      <c r="G58" s="24"/>
      <c r="H58" s="24"/>
      <c r="I58" s="23"/>
    </row>
    <row r="59" spans="2:9" ht="15" customHeight="1" x14ac:dyDescent="0.2">
      <c r="B59" s="20"/>
      <c r="C59" s="21"/>
      <c r="D59" s="20"/>
      <c r="E59" s="20"/>
      <c r="F59" s="22"/>
      <c r="G59" s="21"/>
      <c r="H59" s="21"/>
      <c r="I59" s="20"/>
    </row>
    <row r="60" spans="2:9" ht="15" customHeight="1" x14ac:dyDescent="0.2">
      <c r="B60" s="23"/>
      <c r="C60" s="24"/>
      <c r="D60" s="23"/>
      <c r="E60" s="23"/>
      <c r="F60" s="25"/>
      <c r="G60" s="24"/>
      <c r="H60" s="24"/>
      <c r="I60" s="23"/>
    </row>
  </sheetData>
  <mergeCells count="9">
    <mergeCell ref="D8:E8"/>
    <mergeCell ref="D7:E7"/>
    <mergeCell ref="B7:C7"/>
    <mergeCell ref="H7:I7"/>
    <mergeCell ref="B5:I5"/>
    <mergeCell ref="H8:I8"/>
    <mergeCell ref="B8:C8"/>
    <mergeCell ref="F7:G7"/>
    <mergeCell ref="F8:G8"/>
  </mergeCells>
  <conditionalFormatting sqref="G11:G60">
    <cfRule type="expression" dxfId="5" priority="2">
      <formula>$G11="Hoch"</formula>
    </cfRule>
    <cfRule type="expression" dxfId="4" priority="3">
      <formula>$G11="Mittel"</formula>
    </cfRule>
    <cfRule type="expression" dxfId="3" priority="4">
      <formula>$G11="Niedrig"</formula>
    </cfRule>
  </conditionalFormatting>
  <conditionalFormatting sqref="H11:H60">
    <cfRule type="expression" dxfId="2" priority="5">
      <formula>$H11="Offen"</formula>
    </cfRule>
    <cfRule type="expression" dxfId="1" priority="6">
      <formula>$H11="Gekauft"</formula>
    </cfRule>
    <cfRule type="expression" dxfId="0" priority="7">
      <formula>$H11="Verworfen"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300-000000000000}">
          <x14:formula1>
            <xm:f>Listen!$E$4:$E$10</xm:f>
          </x14:formula1>
          <x14:formula2>
            <xm:f>0</xm:f>
          </x14:formula2>
          <xm:sqref>C11:C60</xm:sqref>
        </x14:dataValidation>
        <x14:dataValidation type="list" allowBlank="1" xr:uid="{00000000-0002-0000-0300-000001000000}">
          <x14:formula1>
            <xm:f>Listen!$F$4:$F$6</xm:f>
          </x14:formula1>
          <x14:formula2>
            <xm:f>0</xm:f>
          </x14:formula2>
          <xm:sqref>G11:G60</xm:sqref>
        </x14:dataValidation>
        <x14:dataValidation type="list" allowBlank="1" xr:uid="{00000000-0002-0000-0300-000002000000}">
          <x14:formula1>
            <xm:f>Listen!$G$4:$G$6</xm:f>
          </x14:formula1>
          <x14:formula2>
            <xm:f>0</xm:f>
          </x14:formula2>
          <xm:sqref>H11:H60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0"/>
  <sheetViews>
    <sheetView showGridLines="0" zoomScaleNormal="100" workbookViewId="0"/>
  </sheetViews>
  <sheetFormatPr baseColWidth="10" defaultColWidth="8.6640625" defaultRowHeight="15" x14ac:dyDescent="0.2"/>
  <cols>
    <col min="1" max="1" width="2.5" customWidth="1"/>
    <col min="2" max="7" width="16" customWidth="1"/>
  </cols>
  <sheetData>
    <row r="2" spans="2:7" ht="15" customHeight="1" x14ac:dyDescent="0.2">
      <c r="B2" s="28" t="s">
        <v>106</v>
      </c>
    </row>
    <row r="3" spans="2:7" ht="15" customHeight="1" x14ac:dyDescent="0.2">
      <c r="B3" s="29" t="s">
        <v>43</v>
      </c>
      <c r="C3" s="29" t="s">
        <v>30</v>
      </c>
      <c r="D3" s="29" t="s">
        <v>46</v>
      </c>
      <c r="E3" s="29" t="s">
        <v>90</v>
      </c>
      <c r="F3" s="29" t="s">
        <v>92</v>
      </c>
      <c r="G3" s="29" t="s">
        <v>107</v>
      </c>
    </row>
    <row r="4" spans="2:7" ht="15" customHeight="1" x14ac:dyDescent="0.2">
      <c r="B4" s="30" t="s">
        <v>12</v>
      </c>
      <c r="C4" s="30" t="s">
        <v>32</v>
      </c>
      <c r="D4" s="30" t="s">
        <v>51</v>
      </c>
      <c r="E4" s="30" t="s">
        <v>93</v>
      </c>
      <c r="F4" s="30" t="s">
        <v>100</v>
      </c>
      <c r="G4" s="30" t="s">
        <v>97</v>
      </c>
    </row>
    <row r="5" spans="2:7" ht="15" customHeight="1" x14ac:dyDescent="0.2">
      <c r="B5" s="30" t="s">
        <v>14</v>
      </c>
      <c r="C5" s="30" t="s">
        <v>33</v>
      </c>
      <c r="D5" s="30" t="s">
        <v>59</v>
      </c>
      <c r="E5" s="30" t="s">
        <v>70</v>
      </c>
      <c r="F5" s="30" t="s">
        <v>96</v>
      </c>
      <c r="G5" s="30" t="s">
        <v>14</v>
      </c>
    </row>
    <row r="6" spans="2:7" ht="15" customHeight="1" x14ac:dyDescent="0.2">
      <c r="B6" s="30" t="s">
        <v>16</v>
      </c>
      <c r="C6" s="30" t="s">
        <v>34</v>
      </c>
      <c r="D6" s="30" t="s">
        <v>108</v>
      </c>
      <c r="E6" s="30" t="s">
        <v>109</v>
      </c>
      <c r="F6" s="30" t="s">
        <v>105</v>
      </c>
      <c r="G6" s="30" t="s">
        <v>110</v>
      </c>
    </row>
    <row r="7" spans="2:7" ht="15" customHeight="1" x14ac:dyDescent="0.2">
      <c r="B7" s="30" t="s">
        <v>18</v>
      </c>
      <c r="C7" s="30" t="s">
        <v>35</v>
      </c>
      <c r="E7" s="30" t="s">
        <v>111</v>
      </c>
    </row>
    <row r="8" spans="2:7" ht="15" customHeight="1" x14ac:dyDescent="0.2">
      <c r="B8" s="30" t="s">
        <v>20</v>
      </c>
      <c r="C8" s="30" t="s">
        <v>36</v>
      </c>
      <c r="E8" s="30" t="s">
        <v>102</v>
      </c>
    </row>
    <row r="9" spans="2:7" ht="15" customHeight="1" x14ac:dyDescent="0.2">
      <c r="C9" s="30" t="s">
        <v>38</v>
      </c>
      <c r="E9" s="30" t="s">
        <v>112</v>
      </c>
    </row>
    <row r="10" spans="2:7" ht="15" customHeight="1" x14ac:dyDescent="0.2">
      <c r="E10" s="30" t="s">
        <v>113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Starte hier</vt:lpstr>
      <vt:lpstr>Weihnachten</vt:lpstr>
      <vt:lpstr>Geburtstage</vt:lpstr>
      <vt:lpstr>Geschenkideen</vt:lpstr>
      <vt:lpstr>Listen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fhoch3</dc:creator>
  <cp:keywords/>
  <dc:description/>
  <cp:lastModifiedBy>TB</cp:lastModifiedBy>
  <cp:revision>1</cp:revision>
  <dcterms:created xsi:type="dcterms:W3CDTF">2026-07-30T19:22:32Z</dcterms:created>
  <dcterms:modified xsi:type="dcterms:W3CDTF">2026-07-31T15:49:54Z</dcterms:modified>
  <cp:category/>
  <dc:language>en-US</dc:language>
</cp:coreProperties>
</file>