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timbaumgartner/Desktop/Metropol Audit/fhoch3/FF_Starter_Kit/Finished/"/>
    </mc:Choice>
  </mc:AlternateContent>
  <xr:revisionPtr revIDLastSave="0" documentId="13_ncr:1_{07707526-E6CE-4443-9F50-8A1C8943519C}" xr6:coauthVersionLast="47" xr6:coauthVersionMax="47" xr10:uidLastSave="{00000000-0000-0000-0000-000000000000}"/>
  <bookViews>
    <workbookView xWindow="3160" yWindow="1720" windowWidth="29400" windowHeight="16980" tabRatio="500" xr2:uid="{00000000-000D-0000-FFFF-FFFF00000000}"/>
  </bookViews>
  <sheets>
    <sheet name="Starte hier" sheetId="1" r:id="rId1"/>
    <sheet name="Übersicht" sheetId="2" r:id="rId2"/>
    <sheet name="Bewerbungen" sheetId="3" r:id="rId3"/>
    <sheet name="Interviews" sheetId="4" r:id="rId4"/>
    <sheet name="Gehalt &amp; Angebote" sheetId="5" r:id="rId5"/>
    <sheet name="Unternehmens-Check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5" l="1"/>
  <c r="D22" i="5"/>
  <c r="C22" i="5"/>
  <c r="C39" i="3"/>
  <c r="C19" i="2"/>
  <c r="J19" i="2" s="1"/>
  <c r="C18" i="2"/>
  <c r="J18" i="2" s="1"/>
  <c r="C17" i="2"/>
  <c r="J17" i="2" s="1"/>
  <c r="C16" i="2"/>
  <c r="J16" i="2" s="1"/>
  <c r="C15" i="2"/>
  <c r="J15" i="2" s="1"/>
  <c r="C14" i="2"/>
  <c r="J14" i="2" s="1"/>
  <c r="C13" i="2"/>
  <c r="J13" i="2" s="1"/>
  <c r="F9" i="2"/>
  <c r="E9" i="2"/>
  <c r="D9" i="2"/>
  <c r="C9" i="2"/>
  <c r="C21" i="2" l="1"/>
  <c r="D19" i="2" l="1"/>
  <c r="D16" i="2"/>
  <c r="D13" i="2"/>
  <c r="D18" i="2"/>
  <c r="C23" i="2"/>
  <c r="D15" i="2"/>
  <c r="D14" i="2"/>
  <c r="D21" i="2"/>
  <c r="D17" i="2"/>
</calcChain>
</file>

<file path=xl/sharedStrings.xml><?xml version="1.0" encoding="utf-8"?>
<sst xmlns="http://schemas.openxmlformats.org/spreadsheetml/2006/main" count="157" uniqueCount="135">
  <si>
    <t>FHOCH3  ·  FINANZEN FÜR FRAUEN</t>
  </si>
  <si>
    <t>Dein Job Application Planer</t>
  </si>
  <si>
    <t>Bewerbungen strukturiert verfolgen. Klarheit für deinen nächsten Karriereschritt.</t>
  </si>
  <si>
    <t>Schön, dass du da bist. Dieser Planer bringt Ruhe und Überblick in deine Jobsuche: alle Bewerbungen, Gespräche und Angebote an einem Ort, inklusive deinem Gehaltswunsch. Denn wer den eigenen Wert kennt, verhandelt mutiger.</t>
  </si>
  <si>
    <t>→  In 4 Schritten startklar</t>
  </si>
  <si>
    <t>1  ·  Bewerbungen erfassen</t>
  </si>
  <si>
    <t>Trage im Reiter „Bewerbungen“ jede Bewerbung mit Unternehmen, Position, Status und deinem Gehaltswunsch ein. Der Status lässt sich per Dropdown wählen.</t>
  </si>
  <si>
    <t>2  ·  Gespräche planen</t>
  </si>
  <si>
    <t>Sobald ein Interview ansteht, hältst du Termin, Format und deine Fragen im Reiter „Interviews“ fest. So gehst du gut vorbereitet ins Gespräch.</t>
  </si>
  <si>
    <t>3  ·  Angebote vergleichen</t>
  </si>
  <si>
    <t>Im Reiter „Gehalt &amp; Angebote“ legst du deinen Gehaltsrahmen fest und vergleichst Angebote in Ruhe. Zahlen statt Bauchgefühl.</t>
  </si>
  <si>
    <t>4  ·  Überblick genießen</t>
  </si>
  <si>
    <t>Die Übersicht rechnet automatisch: Status, Rückmeldequote und dein Fortschritt auf einen Blick. Einfach ansehen, nichts ändern.</t>
  </si>
  <si>
    <t>✦  Gut zu wissen</t>
  </si>
  <si>
    <t>Felder mit blauer Schrift sind deine Eingaben. Schwarze und farbige Werte berechnen sich automatisch.</t>
  </si>
  <si>
    <t>Die ersten Zeilen in jedem Reiter sind Beispiele. Überschreibe sie einfach mit deinen eigenen Daten.</t>
  </si>
  <si>
    <t>Trage bei jeder Bewerbung deinen Gehaltswunsch ein. Er ist deine Brücke zum Thema Gehalt verhandeln.</t>
  </si>
  <si>
    <t>Alles bleibt in dieser Datei auf deinem Gerät. Speichere regelmäßig, damit nichts verloren geht.</t>
  </si>
  <si>
    <t>Hinweis: Dieser Planer ist ein Bildungs- und Orientierungstool. Er ersetzt keine individuelle Berufs- oder Rechtsberatung.</t>
  </si>
  <si>
    <t>Deine Bewerbungs-Übersicht</t>
  </si>
  <si>
    <t>Klarheit für deine Jobsuche. Freiheit für deinen nächsten Schritt.</t>
  </si>
  <si>
    <t>Diese Übersicht rechnet sich automatisch. Bitte einfach ansehen, nichts ändern.</t>
  </si>
  <si>
    <t>Auf einen
Blick</t>
  </si>
  <si>
    <t>BEWERBUNGEN</t>
  </si>
  <si>
    <t>IM GESPRÄCH</t>
  </si>
  <si>
    <t>ANGEBOTE</t>
  </si>
  <si>
    <t>Ø GEHALTSWUNSCH</t>
  </si>
  <si>
    <t>◆  Status im Detail</t>
  </si>
  <si>
    <t>Status</t>
  </si>
  <si>
    <t>Anzahl</t>
  </si>
  <si>
    <t>Anteil</t>
  </si>
  <si>
    <t>Vorbereitet</t>
  </si>
  <si>
    <t>Beworben</t>
  </si>
  <si>
    <t>Im Gespräch</t>
  </si>
  <si>
    <t>Angebot</t>
  </si>
  <si>
    <t>Zusage</t>
  </si>
  <si>
    <t>Absage</t>
  </si>
  <si>
    <t>Zurückgezogen</t>
  </si>
  <si>
    <t>Gesamt</t>
  </si>
  <si>
    <t>Rückmeldequote</t>
  </si>
  <si>
    <t>Anteil deiner abgeschickten Bewerbungen mit Rückmeldung (Gespräch, Angebot, Zusage oder Absage).</t>
  </si>
  <si>
    <t>☀  Jede Bewerbung ist ein Schritt. Du bist unterwegs und das zählt.</t>
  </si>
  <si>
    <t>Finanzen verstehen. Entscheidungen treffen. Freiheit leben.  ·  Fhoch3 · Finanzen für Frauen</t>
  </si>
  <si>
    <t>Deine Bewerbungen</t>
  </si>
  <si>
    <t>Jede Bewerbung an einem Ort, mit Status, Frist und deinem Gehaltswunsch.</t>
  </si>
  <si>
    <t>Neue Zeile ausfüllen, Status per Dropdown wählen, die Übersicht rechnet automatisch. Die ersten drei Zeilen sind Beispiele zum Überschreiben.</t>
  </si>
  <si>
    <t>Unternehmen</t>
  </si>
  <si>
    <t>Position</t>
  </si>
  <si>
    <t>Beworben am</t>
  </si>
  <si>
    <t>Quelle</t>
  </si>
  <si>
    <t>Ansprechpartner:in</t>
  </si>
  <si>
    <t>Gehaltswunsch
(€ / Jahr brutto)</t>
  </si>
  <si>
    <t>→ Nächster Schritt</t>
  </si>
  <si>
    <t>Frist /
Wiedervorlage</t>
  </si>
  <si>
    <t>Notiz</t>
  </si>
  <si>
    <t>Sonnenwerk GmbH</t>
  </si>
  <si>
    <t>Projektmanagerin Marketing</t>
  </si>
  <si>
    <t>LinkedIn</t>
  </si>
  <si>
    <t>Frau Berger</t>
  </si>
  <si>
    <t>2. Gespräch vorbereiten</t>
  </si>
  <si>
    <t>Team wirkt herzlich</t>
  </si>
  <si>
    <t>Nordlicht AG</t>
  </si>
  <si>
    <t>Teamlead Kundenservice</t>
  </si>
  <si>
    <t>Stepstone</t>
  </si>
  <si>
    <t>Nachfassen per E-Mail</t>
  </si>
  <si>
    <t>Klarblick Consulting</t>
  </si>
  <si>
    <t>Beraterin Finanzprozesse</t>
  </si>
  <si>
    <t>Empfehlung</t>
  </si>
  <si>
    <t>Herr Yilmaz</t>
  </si>
  <si>
    <t>Angebot vergleichen → Reiter Gehalt &amp; Angebote</t>
  </si>
  <si>
    <t>Angebot: 60.500 €</t>
  </si>
  <si>
    <t>Bewerbungen gesamt</t>
  </si>
  <si>
    <t>Deine Interviews</t>
  </si>
  <si>
    <t>Gut vorbereitet ins Gespräch, mit Terminen, Format und deinen Fragen im Blick.</t>
  </si>
  <si>
    <t>Tipp: Notiere vor jedem Gespräch drei eigene Fragen und deinen Gehaltswunsch. Wer vorbereitet ist, verhandelt ruhiger.</t>
  </si>
  <si>
    <t>Termin</t>
  </si>
  <si>
    <t>Uhrzeit</t>
  </si>
  <si>
    <t>Format</t>
  </si>
  <si>
    <t>Gesprächspartner:in</t>
  </si>
  <si>
    <t>✓ Vorbereitung</t>
  </si>
  <si>
    <t>Meine Fragen / Notizen</t>
  </si>
  <si>
    <t>10:00</t>
  </si>
  <si>
    <t>Video</t>
  </si>
  <si>
    <t>Frau Berger, Herr Kraus</t>
  </si>
  <si>
    <t>Erledigt</t>
  </si>
  <si>
    <t>Wie sieht ein typischer Projektalltag aus? · Weiterbildungsbudget?</t>
  </si>
  <si>
    <t>14:30</t>
  </si>
  <si>
    <t>Vor Ort</t>
  </si>
  <si>
    <t>Offen</t>
  </si>
  <si>
    <t>Teamgröße? · Homeoffice-Regelung? · Gehaltsspanne ansprechen</t>
  </si>
  <si>
    <t>Gehalt &amp; Angebote</t>
  </si>
  <si>
    <t>Kenne deinen Wert. Vergleiche in Ruhe. Verhandle mit Finanzmut.</t>
  </si>
  <si>
    <t>◆  Mein Gehaltsrahmen</t>
  </si>
  <si>
    <t>Wert</t>
  </si>
  <si>
    <t>Betrag (€ / Jahr)</t>
  </si>
  <si>
    <t>Warum wichtig</t>
  </si>
  <si>
    <t>Zielgehalt (das nenne ich zuerst)</t>
  </si>
  <si>
    <t>Ambitioniert, aber begründbar. Dein Anker im Gespräch.</t>
  </si>
  <si>
    <t>Wohlfühlwert (damit bin ich zufrieden)</t>
  </si>
  <si>
    <t>Ein Ergebnis, mit dem du gerne zusagst.</t>
  </si>
  <si>
    <t>Untergrenze (darunter sage ich ab)</t>
  </si>
  <si>
    <t>Deine klare Grenze. Sie gibt dir Ruhe.</t>
  </si>
  <si>
    <t>◆  Angebote vergleichen</t>
  </si>
  <si>
    <t>Kriterium</t>
  </si>
  <si>
    <t>Angebot 1</t>
  </si>
  <si>
    <t>Angebot 2</t>
  </si>
  <si>
    <t>Angebot 3</t>
  </si>
  <si>
    <t>Jahresgehalt brutto (€)</t>
  </si>
  <si>
    <t>Urlaubstage</t>
  </si>
  <si>
    <t>Homeoffice (Tage / Woche)</t>
  </si>
  <si>
    <t>Sonstige Benefits</t>
  </si>
  <si>
    <t>Jobticket, Weiterbildungsbudget</t>
  </si>
  <si>
    <t>Bauchgefühl (1 bis 10)</t>
  </si>
  <si>
    <t>Differenz zu meinem Zielgehalt</t>
  </si>
  <si>
    <t>☀  Finanzmut · Gehalt verhandeln</t>
  </si>
  <si>
    <t>☀  Nenne zuerst dein Zielgehalt. Wer den ersten Anker setzt, führt das Gespräch.</t>
  </si>
  <si>
    <t>☀  Begründe mit Ergebnissen, nicht mit Wünschen: „Ich habe X erreicht, deshalb ist Y angemessen.“</t>
  </si>
  <si>
    <t>☀  Schweigen aushalten: Nach deiner Zahl kurz Pause, nicht sofort nachverhandeln.</t>
  </si>
  <si>
    <t>☀  Denke ans Gesamtpaket: Urlaubstage, Homeoffice und Weiterbildung sind auch Gehalt.</t>
  </si>
  <si>
    <t>Unternehmens-Check</t>
  </si>
  <si>
    <t>Passt das Unternehmen zu dir? Recherche und Fragen an einem Ort.</t>
  </si>
  <si>
    <t>Branche / Größe</t>
  </si>
  <si>
    <t>Kultur &amp; Werte</t>
  </si>
  <si>
    <t>Was mich überzeugt</t>
  </si>
  <si>
    <t>Meine Fragen fürs Gespräch</t>
  </si>
  <si>
    <t>✓ Passt zu mir?</t>
  </si>
  <si>
    <t>Energie · ca. 250 MA</t>
  </si>
  <si>
    <t>Duz-Kultur, flache Hierarchien</t>
  </si>
  <si>
    <t>Sinnvolle Projekte, flexibles Arbeiten</t>
  </si>
  <si>
    <t>Wie wird Erfolg im Team gemessen?</t>
  </si>
  <si>
    <t>Ja</t>
  </si>
  <si>
    <t>🔵  Blaue Schrift</t>
  </si>
  <si>
    <t>✏️ Beispielzeilen</t>
  </si>
  <si>
    <t>€ Gehaltswunsch</t>
  </si>
  <si>
    <t>🔒 Deine 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</si>
</sst>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 €&quot;;\-#,##0&quot; €&quot;;\–"/>
    <numFmt numFmtId="165" formatCode="0\ %"/>
    <numFmt numFmtId="166" formatCode="dd\.mm\.yyyy"/>
    <numFmt numFmtId="167" formatCode="#,##0&quot; €&quot;"/>
    <numFmt numFmtId="168" formatCode="\+#,##0&quot; €&quot;;\-#,##0&quot; €&quot;;0&quot; €&quot;"/>
  </numFmts>
  <fonts count="43" x14ac:knownFonts="1">
    <font>
      <sz val="11"/>
      <color theme="1"/>
      <name val="Calibri"/>
      <family val="2"/>
      <charset val="1"/>
    </font>
    <font>
      <b/>
      <sz val="9"/>
      <color rgb="FF0CB8AE"/>
      <name val="Calibri"/>
      <family val="2"/>
      <charset val="1"/>
    </font>
    <font>
      <sz val="34"/>
      <color rgb="FF143371"/>
      <name val="Calibri"/>
      <family val="2"/>
      <charset val="1"/>
    </font>
    <font>
      <b/>
      <sz val="13"/>
      <color rgb="FF0CB8AE"/>
      <name val="Calibri Light"/>
      <family val="2"/>
      <charset val="1"/>
    </font>
    <font>
      <sz val="14"/>
      <color rgb="FFFFFFFF"/>
      <name val="Calibri"/>
      <family val="2"/>
      <charset val="1"/>
    </font>
    <font>
      <sz val="15"/>
      <color rgb="FFEE8A3C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1F2A2A"/>
      <name val="Calibri"/>
      <family val="2"/>
      <charset val="1"/>
    </font>
    <font>
      <sz val="11"/>
      <color rgb="FF8C4A10"/>
      <name val="Calibri"/>
      <family val="2"/>
      <charset val="1"/>
    </font>
    <font>
      <sz val="14"/>
      <color rgb="FF0CB8AE"/>
      <name val="Calibri"/>
      <family val="2"/>
      <charset val="1"/>
    </font>
    <font>
      <b/>
      <sz val="12"/>
      <color rgb="FF1D52AC"/>
      <name val="Calibri"/>
      <family val="2"/>
      <charset val="1"/>
    </font>
    <font>
      <sz val="12"/>
      <color rgb="FF1F2A2A"/>
      <name val="Calibri"/>
      <family val="2"/>
      <charset val="1"/>
    </font>
    <font>
      <sz val="9"/>
      <color rgb="FF7C8A89"/>
      <name val="Calibri"/>
      <family val="2"/>
      <charset val="1"/>
    </font>
    <font>
      <sz val="26"/>
      <color rgb="FF143371"/>
      <name val="Calibri"/>
      <family val="2"/>
      <charset val="1"/>
    </font>
    <font>
      <b/>
      <sz val="11"/>
      <color rgb="FF0DB8AE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143371"/>
      <name val="Calibri"/>
      <family val="2"/>
      <charset val="1"/>
    </font>
    <font>
      <b/>
      <sz val="8"/>
      <color rgb="FFFFFFFF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sz val="14"/>
      <color rgb="FF1D52AC"/>
      <name val="Calibri"/>
      <family val="2"/>
      <charset val="1"/>
    </font>
    <font>
      <b/>
      <sz val="9"/>
      <color rgb="FFFFFFFF"/>
      <name val="Calibri"/>
      <family val="2"/>
      <charset val="1"/>
    </font>
    <font>
      <b/>
      <sz val="10"/>
      <color rgb="FF7C8A89"/>
      <name val="Calibri"/>
      <family val="2"/>
      <charset val="1"/>
    </font>
    <font>
      <sz val="10"/>
      <color rgb="FF1F2A2A"/>
      <name val="Calibri"/>
      <family val="2"/>
      <charset val="1"/>
    </font>
    <font>
      <sz val="8"/>
      <color rgb="FFAAAAAA"/>
      <name val="Calibri"/>
      <family val="2"/>
    </font>
    <font>
      <b/>
      <sz val="10"/>
      <color rgb="FF143371"/>
      <name val="Calibri"/>
      <family val="2"/>
      <charset val="1"/>
    </font>
    <font>
      <b/>
      <sz val="10"/>
      <color rgb="FF1D52AC"/>
      <name val="Calibri"/>
      <family val="2"/>
      <charset val="1"/>
    </font>
    <font>
      <b/>
      <sz val="10"/>
      <color rgb="FF8C4A10"/>
      <name val="Calibri"/>
      <family val="2"/>
      <charset val="1"/>
    </font>
    <font>
      <b/>
      <sz val="10"/>
      <color rgb="FF0CB8AE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1"/>
      <color rgb="FF0CB8AE"/>
      <name val="Calibri"/>
      <family val="2"/>
      <charset val="1"/>
    </font>
    <font>
      <sz val="9"/>
      <color theme="1" tint="0.24979400006103702"/>
      <name val="Calibri"/>
      <family val="2"/>
      <charset val="1"/>
    </font>
    <font>
      <sz val="11"/>
      <color rgb="FF143371"/>
      <name val="Calibri"/>
      <family val="2"/>
      <charset val="1"/>
    </font>
    <font>
      <sz val="11"/>
      <color rgb="FF1D52AC"/>
      <name val="Calibri"/>
      <family val="2"/>
      <charset val="1"/>
    </font>
    <font>
      <sz val="10"/>
      <color rgb="FF1D52AC"/>
      <name val="Calibri"/>
      <family val="2"/>
      <charset val="1"/>
    </font>
    <font>
      <sz val="10"/>
      <color rgb="FF7C8A89"/>
      <name val="Calibri"/>
      <family val="2"/>
      <charset val="1"/>
    </font>
    <font>
      <b/>
      <sz val="14"/>
      <color rgb="FF0CB8AE"/>
      <name val="Calibri"/>
      <family val="2"/>
      <charset val="1"/>
    </font>
    <font>
      <b/>
      <sz val="13"/>
      <color rgb="FF0CB8AE"/>
      <name val="Calibri"/>
      <family val="2"/>
      <charset val="1"/>
    </font>
    <font>
      <sz val="9.5"/>
      <color rgb="FF1F2A2A"/>
      <name val="Calibri"/>
      <family val="2"/>
      <charset val="1"/>
    </font>
    <font>
      <b/>
      <sz val="13"/>
      <color rgb="FF1D52AC"/>
      <name val="Calibri"/>
      <family val="2"/>
      <charset val="1"/>
    </font>
    <font>
      <b/>
      <sz val="13"/>
      <color rgb="FF8C4A10"/>
      <name val="Calibri"/>
      <family val="2"/>
      <charset val="1"/>
    </font>
    <font>
      <b/>
      <sz val="14"/>
      <color rgb="FF143371"/>
      <name val="Calibri"/>
      <family val="2"/>
      <charset val="1"/>
    </font>
    <font>
      <b/>
      <sz val="14"/>
      <color rgb="FFEE8A3C"/>
      <name val="Calibri"/>
      <family val="2"/>
      <charset val="1"/>
    </font>
    <font>
      <sz val="10.5"/>
      <color rgb="FF8C4A10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1D52AC"/>
        <bgColor rgb="FF2E5F99"/>
      </patternFill>
    </fill>
    <fill>
      <patternFill patternType="solid">
        <fgColor rgb="FF0CB8AE"/>
        <bgColor rgb="FF0DB8AE"/>
      </patternFill>
    </fill>
    <fill>
      <patternFill patternType="solid">
        <fgColor rgb="FFDFF6F4"/>
        <bgColor rgb="FFDDF7F5"/>
      </patternFill>
    </fill>
    <fill>
      <patternFill patternType="solid">
        <fgColor rgb="FFE7EEF9"/>
        <bgColor rgb="FFEEF1EF"/>
      </patternFill>
    </fill>
    <fill>
      <patternFill patternType="solid">
        <fgColor rgb="FFEE8A3C"/>
        <bgColor rgb="FFFF6600"/>
      </patternFill>
    </fill>
    <fill>
      <patternFill patternType="solid">
        <fgColor rgb="FFFDF0E1"/>
        <bgColor rgb="FFEEF1EF"/>
      </patternFill>
    </fill>
    <fill>
      <patternFill patternType="solid">
        <fgColor rgb="FF143371"/>
        <bgColor rgb="FF333399"/>
      </patternFill>
    </fill>
    <fill>
      <patternFill patternType="solid">
        <fgColor rgb="FFE2E6F0"/>
        <bgColor rgb="FFE5E9E8"/>
      </patternFill>
    </fill>
    <fill>
      <patternFill patternType="solid">
        <fgColor rgb="FFFAF9F5"/>
        <bgColor rgb="FFFFFFFF"/>
      </patternFill>
    </fill>
    <fill>
      <patternFill patternType="solid">
        <fgColor rgb="FFFFFFFF"/>
        <bgColor rgb="FFFAF9F5"/>
      </patternFill>
    </fill>
    <fill>
      <patternFill patternType="solid">
        <fgColor rgb="FFEEF1EF"/>
        <bgColor rgb="FFE7EEF9"/>
      </patternFill>
    </fill>
    <fill>
      <patternFill patternType="solid">
        <fgColor rgb="FFECFAFD"/>
        <bgColor rgb="FFEAF8FA"/>
      </patternFill>
    </fill>
    <fill>
      <patternFill patternType="solid">
        <fgColor rgb="FFDDF7F5"/>
        <bgColor rgb="FFDFF6F4"/>
      </patternFill>
    </fill>
    <fill>
      <patternFill patternType="solid">
        <fgColor rgb="FFEAF8FA"/>
        <bgColor rgb="FFECFAFD"/>
      </patternFill>
    </fill>
    <fill>
      <patternFill patternType="solid">
        <fgColor rgb="FFFAF9F5"/>
        <bgColor rgb="FFFAFAF6"/>
      </patternFill>
    </fill>
  </fills>
  <borders count="15">
    <border>
      <left/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rgb="FF0DB8AE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D9E2E1"/>
      </left>
      <right style="thin">
        <color rgb="FFD9E2E1"/>
      </right>
      <top style="thin">
        <color rgb="FFD9E2E1"/>
      </top>
      <bottom style="thin">
        <color rgb="FFD9E2E1"/>
      </bottom>
      <diagonal/>
    </border>
    <border>
      <left/>
      <right/>
      <top/>
      <bottom style="hair">
        <color rgb="FFC9E5E2"/>
      </bottom>
      <diagonal/>
    </border>
    <border>
      <left/>
      <right/>
      <top style="thin">
        <color rgb="FF0CB8AE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98474074526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0" fillId="3" borderId="4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4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horizontal="left" vertical="center" wrapText="1"/>
    </xf>
    <xf numFmtId="0" fontId="7" fillId="9" borderId="0" xfId="0" applyFont="1" applyFill="1" applyAlignment="1">
      <alignment horizontal="left" vertical="center" wrapText="1"/>
    </xf>
    <xf numFmtId="0" fontId="9" fillId="0" borderId="0" xfId="0" applyFont="1"/>
    <xf numFmtId="0" fontId="13" fillId="0" borderId="0" xfId="0" applyFont="1"/>
    <xf numFmtId="0" fontId="14" fillId="0" borderId="0" xfId="0" applyFont="1"/>
    <xf numFmtId="0" fontId="0" fillId="0" borderId="2" xfId="0" applyBorder="1"/>
    <xf numFmtId="0" fontId="0" fillId="13" borderId="0" xfId="0" applyFill="1"/>
    <xf numFmtId="0" fontId="17" fillId="3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164" fontId="18" fillId="3" borderId="3" xfId="0" applyNumberFormat="1" applyFont="1" applyFill="1" applyBorder="1" applyAlignment="1">
      <alignment horizontal="center" vertical="center" wrapText="1"/>
    </xf>
    <xf numFmtId="0" fontId="19" fillId="13" borderId="0" xfId="0" applyFont="1" applyFill="1"/>
    <xf numFmtId="0" fontId="21" fillId="11" borderId="5" xfId="0" applyFont="1" applyFill="1" applyBorder="1"/>
    <xf numFmtId="0" fontId="21" fillId="11" borderId="5" xfId="0" applyFont="1" applyFill="1" applyBorder="1" applyAlignment="1">
      <alignment horizontal="center"/>
    </xf>
    <xf numFmtId="165" fontId="22" fillId="11" borderId="5" xfId="0" applyNumberFormat="1" applyFont="1" applyFill="1" applyBorder="1" applyAlignment="1">
      <alignment horizontal="center"/>
    </xf>
    <xf numFmtId="0" fontId="23" fillId="13" borderId="0" xfId="0" applyFont="1" applyFill="1"/>
    <xf numFmtId="0" fontId="24" fillId="10" borderId="5" xfId="0" applyFont="1" applyFill="1" applyBorder="1"/>
    <xf numFmtId="0" fontId="24" fillId="10" borderId="5" xfId="0" applyFont="1" applyFill="1" applyBorder="1" applyAlignment="1">
      <alignment horizontal="center"/>
    </xf>
    <xf numFmtId="165" fontId="22" fillId="10" borderId="5" xfId="0" applyNumberFormat="1" applyFont="1" applyFill="1" applyBorder="1" applyAlignment="1">
      <alignment horizontal="center"/>
    </xf>
    <xf numFmtId="0" fontId="25" fillId="11" borderId="5" xfId="0" applyFont="1" applyFill="1" applyBorder="1"/>
    <xf numFmtId="0" fontId="25" fillId="11" borderId="5" xfId="0" applyFont="1" applyFill="1" applyBorder="1" applyAlignment="1">
      <alignment horizontal="center"/>
    </xf>
    <xf numFmtId="0" fontId="26" fillId="10" borderId="5" xfId="0" applyFont="1" applyFill="1" applyBorder="1"/>
    <xf numFmtId="0" fontId="26" fillId="10" borderId="5" xfId="0" applyFont="1" applyFill="1" applyBorder="1" applyAlignment="1">
      <alignment horizontal="center"/>
    </xf>
    <xf numFmtId="0" fontId="27" fillId="11" borderId="5" xfId="0" applyFont="1" applyFill="1" applyBorder="1"/>
    <xf numFmtId="0" fontId="27" fillId="11" borderId="5" xfId="0" applyFont="1" applyFill="1" applyBorder="1" applyAlignment="1">
      <alignment horizontal="center"/>
    </xf>
    <xf numFmtId="0" fontId="21" fillId="10" borderId="5" xfId="0" applyFont="1" applyFill="1" applyBorder="1"/>
    <xf numFmtId="0" fontId="21" fillId="10" borderId="5" xfId="0" applyFont="1" applyFill="1" applyBorder="1" applyAlignment="1">
      <alignment horizontal="center"/>
    </xf>
    <xf numFmtId="0" fontId="28" fillId="8" borderId="0" xfId="0" applyFont="1" applyFill="1"/>
    <xf numFmtId="0" fontId="28" fillId="8" borderId="0" xfId="0" applyFont="1" applyFill="1" applyAlignment="1">
      <alignment horizontal="center"/>
    </xf>
    <xf numFmtId="9" fontId="28" fillId="8" borderId="0" xfId="0" applyNumberFormat="1" applyFont="1" applyFill="1" applyAlignment="1">
      <alignment horizontal="center"/>
    </xf>
    <xf numFmtId="0" fontId="7" fillId="14" borderId="0" xfId="0" applyFont="1" applyFill="1"/>
    <xf numFmtId="165" fontId="29" fillId="14" borderId="0" xfId="0" applyNumberFormat="1" applyFont="1" applyFill="1" applyAlignment="1">
      <alignment horizontal="center"/>
    </xf>
    <xf numFmtId="0" fontId="31" fillId="0" borderId="0" xfId="0" applyFont="1"/>
    <xf numFmtId="0" fontId="24" fillId="11" borderId="5" xfId="0" applyFont="1" applyFill="1" applyBorder="1" applyAlignment="1">
      <alignment vertical="center"/>
    </xf>
    <xf numFmtId="0" fontId="33" fillId="11" borderId="5" xfId="0" applyFont="1" applyFill="1" applyBorder="1" applyAlignment="1">
      <alignment vertical="center"/>
    </xf>
    <xf numFmtId="0" fontId="22" fillId="11" borderId="5" xfId="0" applyFont="1" applyFill="1" applyBorder="1" applyAlignment="1">
      <alignment horizontal="center" vertical="center"/>
    </xf>
    <xf numFmtId="166" fontId="33" fillId="11" borderId="5" xfId="0" applyNumberFormat="1" applyFont="1" applyFill="1" applyBorder="1" applyAlignment="1">
      <alignment vertical="center"/>
    </xf>
    <xf numFmtId="167" fontId="33" fillId="11" borderId="5" xfId="0" applyNumberFormat="1" applyFont="1" applyFill="1" applyBorder="1" applyAlignment="1">
      <alignment vertical="center"/>
    </xf>
    <xf numFmtId="0" fontId="33" fillId="11" borderId="5" xfId="0" applyFont="1" applyFill="1" applyBorder="1" applyAlignment="1">
      <alignment vertical="center" wrapText="1"/>
    </xf>
    <xf numFmtId="0" fontId="24" fillId="10" borderId="5" xfId="0" applyFont="1" applyFill="1" applyBorder="1" applyAlignment="1">
      <alignment vertical="center"/>
    </xf>
    <xf numFmtId="0" fontId="33" fillId="10" borderId="5" xfId="0" applyFont="1" applyFill="1" applyBorder="1" applyAlignment="1">
      <alignment vertical="center"/>
    </xf>
    <xf numFmtId="0" fontId="22" fillId="10" borderId="5" xfId="0" applyFont="1" applyFill="1" applyBorder="1" applyAlignment="1">
      <alignment horizontal="center" vertical="center"/>
    </xf>
    <xf numFmtId="166" fontId="33" fillId="10" borderId="5" xfId="0" applyNumberFormat="1" applyFont="1" applyFill="1" applyBorder="1" applyAlignment="1">
      <alignment vertical="center"/>
    </xf>
    <xf numFmtId="167" fontId="33" fillId="10" borderId="5" xfId="0" applyNumberFormat="1" applyFont="1" applyFill="1" applyBorder="1" applyAlignment="1">
      <alignment vertical="center"/>
    </xf>
    <xf numFmtId="0" fontId="33" fillId="10" borderId="5" xfId="0" applyFont="1" applyFill="1" applyBorder="1" applyAlignment="1">
      <alignment vertical="center" wrapText="1"/>
    </xf>
    <xf numFmtId="0" fontId="24" fillId="14" borderId="4" xfId="0" applyFont="1" applyFill="1" applyBorder="1"/>
    <xf numFmtId="0" fontId="0" fillId="14" borderId="4" xfId="0" applyFill="1" applyBorder="1"/>
    <xf numFmtId="0" fontId="20" fillId="2" borderId="4" xfId="0" applyFont="1" applyFill="1" applyBorder="1" applyAlignment="1">
      <alignment horizontal="center" vertical="center" wrapText="1"/>
    </xf>
    <xf numFmtId="0" fontId="24" fillId="11" borderId="5" xfId="0" applyFont="1" applyFill="1" applyBorder="1" applyAlignment="1">
      <alignment horizontal="left" vertical="center"/>
    </xf>
    <xf numFmtId="0" fontId="33" fillId="11" borderId="5" xfId="0" applyFont="1" applyFill="1" applyBorder="1" applyAlignment="1">
      <alignment horizontal="left" vertical="center"/>
    </xf>
    <xf numFmtId="166" fontId="33" fillId="11" borderId="5" xfId="0" applyNumberFormat="1" applyFont="1" applyFill="1" applyBorder="1" applyAlignment="1">
      <alignment horizontal="center" vertical="center"/>
    </xf>
    <xf numFmtId="0" fontId="33" fillId="11" borderId="5" xfId="0" applyFont="1" applyFill="1" applyBorder="1" applyAlignment="1">
      <alignment horizontal="center" vertical="center"/>
    </xf>
    <xf numFmtId="0" fontId="34" fillId="11" borderId="5" xfId="0" applyFont="1" applyFill="1" applyBorder="1" applyAlignment="1">
      <alignment horizontal="center" vertical="center"/>
    </xf>
    <xf numFmtId="0" fontId="33" fillId="11" borderId="5" xfId="0" applyFont="1" applyFill="1" applyBorder="1" applyAlignment="1">
      <alignment horizontal="left" vertical="center" wrapText="1"/>
    </xf>
    <xf numFmtId="0" fontId="24" fillId="10" borderId="5" xfId="0" applyFont="1" applyFill="1" applyBorder="1" applyAlignment="1">
      <alignment horizontal="left" vertical="center"/>
    </xf>
    <xf numFmtId="0" fontId="33" fillId="10" borderId="5" xfId="0" applyFont="1" applyFill="1" applyBorder="1" applyAlignment="1">
      <alignment horizontal="left" vertical="center"/>
    </xf>
    <xf numFmtId="166" fontId="33" fillId="10" borderId="5" xfId="0" applyNumberFormat="1" applyFont="1" applyFill="1" applyBorder="1" applyAlignment="1">
      <alignment horizontal="center" vertical="center"/>
    </xf>
    <xf numFmtId="0" fontId="33" fillId="10" borderId="5" xfId="0" applyFont="1" applyFill="1" applyBorder="1" applyAlignment="1">
      <alignment horizontal="center" vertical="center"/>
    </xf>
    <xf numFmtId="0" fontId="34" fillId="10" borderId="5" xfId="0" applyFont="1" applyFill="1" applyBorder="1" applyAlignment="1">
      <alignment horizontal="center" vertical="center"/>
    </xf>
    <xf numFmtId="0" fontId="33" fillId="10" borderId="5" xfId="0" applyFont="1" applyFill="1" applyBorder="1" applyAlignment="1">
      <alignment horizontal="left" vertical="center" wrapText="1"/>
    </xf>
    <xf numFmtId="0" fontId="35" fillId="10" borderId="0" xfId="0" applyFont="1" applyFill="1"/>
    <xf numFmtId="0" fontId="27" fillId="4" borderId="5" xfId="0" applyFont="1" applyFill="1" applyBorder="1" applyAlignment="1">
      <alignment vertical="center" wrapText="1"/>
    </xf>
    <xf numFmtId="167" fontId="36" fillId="4" borderId="5" xfId="0" applyNumberFormat="1" applyFont="1" applyFill="1" applyBorder="1" applyAlignment="1">
      <alignment vertical="center" wrapText="1"/>
    </xf>
    <xf numFmtId="0" fontId="25" fillId="5" borderId="5" xfId="0" applyFont="1" applyFill="1" applyBorder="1" applyAlignment="1">
      <alignment vertical="center" wrapText="1"/>
    </xf>
    <xf numFmtId="167" fontId="38" fillId="5" borderId="5" xfId="0" applyNumberFormat="1" applyFont="1" applyFill="1" applyBorder="1" applyAlignment="1">
      <alignment vertical="center" wrapText="1"/>
    </xf>
    <xf numFmtId="0" fontId="26" fillId="7" borderId="5" xfId="0" applyFont="1" applyFill="1" applyBorder="1" applyAlignment="1">
      <alignment vertical="center" wrapText="1"/>
    </xf>
    <xf numFmtId="167" fontId="39" fillId="7" borderId="5" xfId="0" applyNumberFormat="1" applyFont="1" applyFill="1" applyBorder="1" applyAlignment="1">
      <alignment vertical="center" wrapText="1"/>
    </xf>
    <xf numFmtId="0" fontId="40" fillId="10" borderId="0" xfId="0" applyFont="1" applyFill="1"/>
    <xf numFmtId="0" fontId="20" fillId="8" borderId="4" xfId="0" applyFont="1" applyFill="1" applyBorder="1" applyAlignment="1">
      <alignment horizontal="center" vertical="center" wrapText="1"/>
    </xf>
    <xf numFmtId="0" fontId="24" fillId="15" borderId="5" xfId="0" applyFont="1" applyFill="1" applyBorder="1" applyAlignment="1">
      <alignment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10" borderId="5" xfId="0" applyFont="1" applyFill="1" applyBorder="1" applyAlignment="1">
      <alignment horizontal="center" vertical="center" wrapText="1"/>
    </xf>
    <xf numFmtId="167" fontId="33" fillId="0" borderId="5" xfId="0" applyNumberFormat="1" applyFont="1" applyBorder="1" applyAlignment="1">
      <alignment horizontal="center" vertical="center" wrapText="1"/>
    </xf>
    <xf numFmtId="1" fontId="33" fillId="10" borderId="5" xfId="0" applyNumberFormat="1" applyFont="1" applyFill="1" applyBorder="1" applyAlignment="1">
      <alignment horizontal="center" vertical="center" wrapText="1"/>
    </xf>
    <xf numFmtId="1" fontId="33" fillId="0" borderId="5" xfId="0" applyNumberFormat="1" applyFont="1" applyBorder="1" applyAlignment="1">
      <alignment horizontal="center" vertical="center" wrapText="1"/>
    </xf>
    <xf numFmtId="0" fontId="24" fillId="14" borderId="6" xfId="0" applyFont="1" applyFill="1" applyBorder="1"/>
    <xf numFmtId="168" fontId="16" fillId="14" borderId="6" xfId="0" applyNumberFormat="1" applyFont="1" applyFill="1" applyBorder="1" applyAlignment="1">
      <alignment horizontal="center" vertical="center"/>
    </xf>
    <xf numFmtId="0" fontId="41" fillId="0" borderId="0" xfId="0" applyFont="1"/>
    <xf numFmtId="0" fontId="24" fillId="11" borderId="5" xfId="0" applyFont="1" applyFill="1" applyBorder="1" applyAlignment="1">
      <alignment horizontal="left" vertical="center" wrapText="1"/>
    </xf>
    <xf numFmtId="0" fontId="24" fillId="10" borderId="5" xfId="0" applyFont="1" applyFill="1" applyBorder="1" applyAlignment="1">
      <alignment horizontal="left" vertical="center" wrapText="1"/>
    </xf>
    <xf numFmtId="0" fontId="11" fillId="11" borderId="9" xfId="0" applyFont="1" applyFill="1" applyBorder="1" applyAlignment="1">
      <alignment horizontal="left" vertical="center" wrapText="1" indent="1"/>
    </xf>
    <xf numFmtId="0" fontId="11" fillId="11" borderId="11" xfId="0" applyFont="1" applyFill="1" applyBorder="1" applyAlignment="1">
      <alignment horizontal="left" vertical="center" wrapText="1" indent="1"/>
    </xf>
    <xf numFmtId="0" fontId="11" fillId="11" borderId="14" xfId="0" applyFont="1" applyFill="1" applyBorder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horizontal="left" vertical="center" wrapText="1"/>
    </xf>
    <xf numFmtId="0" fontId="12" fillId="1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0" fillId="16" borderId="7" xfId="0" applyFont="1" applyFill="1" applyBorder="1" applyAlignment="1">
      <alignment horizontal="left" vertical="center"/>
    </xf>
    <xf numFmtId="0" fontId="10" fillId="16" borderId="8" xfId="0" applyFont="1" applyFill="1" applyBorder="1" applyAlignment="1">
      <alignment horizontal="left" vertical="center"/>
    </xf>
    <xf numFmtId="0" fontId="10" fillId="10" borderId="10" xfId="0" applyFont="1" applyFill="1" applyBorder="1" applyAlignment="1">
      <alignment horizontal="left" vertical="center"/>
    </xf>
    <xf numFmtId="0" fontId="10" fillId="10" borderId="1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13" xfId="0" applyFont="1" applyFill="1" applyBorder="1" applyAlignment="1">
      <alignment horizontal="left" vertical="center"/>
    </xf>
    <xf numFmtId="0" fontId="15" fillId="2" borderId="0" xfId="0" applyFont="1" applyFill="1" applyAlignment="1">
      <alignment vertical="center" wrapText="1"/>
    </xf>
    <xf numFmtId="0" fontId="16" fillId="13" borderId="0" xfId="0" applyFont="1" applyFill="1" applyAlignment="1">
      <alignment horizontal="center" vertical="center" wrapText="1"/>
    </xf>
    <xf numFmtId="0" fontId="30" fillId="14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vertical="center" wrapText="1"/>
    </xf>
    <xf numFmtId="0" fontId="12" fillId="13" borderId="0" xfId="0" applyFont="1" applyFill="1" applyAlignment="1">
      <alignment horizontal="left"/>
    </xf>
    <xf numFmtId="0" fontId="32" fillId="15" borderId="0" xfId="0" applyFont="1" applyFill="1" applyAlignment="1">
      <alignment vertical="center" wrapText="1"/>
    </xf>
    <xf numFmtId="0" fontId="42" fillId="7" borderId="0" xfId="0" applyFont="1" applyFill="1" applyAlignment="1">
      <alignment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vertical="center" wrapText="1"/>
    </xf>
    <xf numFmtId="0" fontId="37" fillId="5" borderId="5" xfId="0" applyFont="1" applyFill="1" applyBorder="1" applyAlignment="1">
      <alignment vertical="center" wrapText="1"/>
    </xf>
    <xf numFmtId="0" fontId="37" fillId="7" borderId="5" xfId="0" applyFont="1" applyFill="1" applyBorder="1" applyAlignment="1">
      <alignment vertical="center" wrapText="1"/>
    </xf>
  </cellXfs>
  <cellStyles count="1">
    <cellStyle name="Standard" xfId="0" builtinId="0"/>
  </cellStyles>
  <dxfs count="16">
    <dxf>
      <font>
        <color rgb="FF7C8A89"/>
      </font>
    </dxf>
    <dxf>
      <font>
        <b/>
        <color rgb="FF8C4A10"/>
      </font>
      <fill>
        <patternFill>
          <bgColor rgb="FFFDF0E1"/>
        </patternFill>
      </fill>
    </dxf>
    <dxf>
      <font>
        <b/>
        <color rgb="FF0CB8AE"/>
      </font>
      <fill>
        <patternFill>
          <bgColor rgb="FFDDF7F5"/>
        </patternFill>
      </fill>
    </dxf>
    <dxf>
      <font>
        <b/>
        <color rgb="FF0CB8AE"/>
      </font>
      <fill>
        <patternFill>
          <bgColor rgb="FFDDF7F5"/>
        </patternFill>
      </fill>
    </dxf>
    <dxf>
      <font>
        <b/>
        <color rgb="FF8C4A10"/>
      </font>
      <fill>
        <patternFill>
          <bgColor rgb="FFFDF0E1"/>
        </patternFill>
      </fill>
    </dxf>
    <dxf>
      <font>
        <b/>
        <color rgb="FF8C4A10"/>
      </font>
      <fill>
        <patternFill>
          <bgColor rgb="FFFDF0E1"/>
        </patternFill>
      </fill>
    </dxf>
    <dxf>
      <font>
        <b/>
        <color rgb="FF0CB8AE"/>
      </font>
      <fill>
        <patternFill>
          <bgColor rgb="FFDDF7F5"/>
        </patternFill>
      </fill>
    </dxf>
    <dxf>
      <font>
        <b/>
        <color rgb="FF1D52AC"/>
      </font>
      <fill>
        <patternFill>
          <bgColor rgb="FFE7EEF9"/>
        </patternFill>
      </fill>
    </dxf>
    <dxf>
      <font>
        <b/>
        <color rgb="FF8C4A10"/>
      </font>
      <fill>
        <patternFill>
          <bgColor rgb="FFFDF0E1"/>
        </patternFill>
      </fill>
    </dxf>
    <dxf>
      <font>
        <color rgb="FF7C8A89"/>
      </font>
    </dxf>
    <dxf>
      <font>
        <color rgb="FF7C8A89"/>
      </font>
    </dxf>
    <dxf>
      <font>
        <b/>
        <color rgb="FF7C8A89"/>
      </font>
    </dxf>
    <dxf>
      <font>
        <b/>
        <color rgb="FF143371"/>
      </font>
    </dxf>
    <dxf>
      <font>
        <b/>
        <color rgb="FF1D52AC"/>
      </font>
      <fill>
        <patternFill>
          <bgColor rgb="FFE7EEF9"/>
        </patternFill>
      </fill>
    </dxf>
    <dxf>
      <font>
        <b/>
        <color rgb="FF8C4A10"/>
      </font>
      <fill>
        <patternFill>
          <bgColor rgb="FFFDF0E1"/>
        </patternFill>
      </fill>
    </dxf>
    <dxf>
      <font>
        <b/>
        <color rgb="FF0CB8AE"/>
      </font>
      <fill>
        <patternFill>
          <bgColor rgb="FFDDF7F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5E9E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7CFCE"/>
      <rgbColor rgb="FF7C8A89"/>
      <rgbColor rgb="FFAAAAAA"/>
      <rgbColor rgb="FF993366"/>
      <rgbColor rgb="FFFDF0E1"/>
      <rgbColor rgb="FFDDF7F5"/>
      <rgbColor rgb="FF660066"/>
      <rgbColor rgb="FFECFAFD"/>
      <rgbColor rgb="FF1D52AC"/>
      <rgbColor rgb="FFD9D9D9"/>
      <rgbColor rgb="FF000080"/>
      <rgbColor rgb="FFFF00FF"/>
      <rgbColor rgb="FFEEF1EF"/>
      <rgbColor rgb="FF00FFFF"/>
      <rgbColor rgb="FF800080"/>
      <rgbColor rgb="FF800000"/>
      <rgbColor rgb="FF008080"/>
      <rgbColor rgb="FF0000FF"/>
      <rgbColor rgb="FF0CB8AE"/>
      <rgbColor rgb="FFDFF6F4"/>
      <rgbColor rgb="FFC9E5E2"/>
      <rgbColor rgb="FFFAF9F5"/>
      <rgbColor rgb="FF99CCFF"/>
      <rgbColor rgb="FFE2E6F0"/>
      <rgbColor rgb="FF9AD9D4"/>
      <rgbColor rgb="FFD9E2E1"/>
      <rgbColor rgb="FF397BCA"/>
      <rgbColor rgb="FF0DB8AE"/>
      <rgbColor rgb="FFEAF8FA"/>
      <rgbColor rgb="FFE7EEF9"/>
      <rgbColor rgb="FFEE8A3C"/>
      <rgbColor rgb="FFFF6600"/>
      <rgbColor rgb="FF2E5F99"/>
      <rgbColor rgb="FF9AA5A4"/>
      <rgbColor rgb="FF143371"/>
      <rgbColor rgb="FF339966"/>
      <rgbColor rgb="FF003300"/>
      <rgbColor rgb="FF1F2A2A"/>
      <rgbColor rgb="FF8C4A1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800" b="1" strike="noStrike" spc="-1">
                <a:solidFill>
                  <a:srgbClr val="143371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143371"/>
                </a:solidFill>
                <a:latin typeface="Calibri"/>
              </a:rPr>
              <a:t>Deine Bewerbungen nach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Übersicht!$C$12</c:f>
              <c:strCache>
                <c:ptCount val="1"/>
                <c:pt idx="0">
                  <c:v>Anzahl</c:v>
                </c:pt>
              </c:strCache>
            </c:strRef>
          </c:tx>
          <c:spPr>
            <a:gradFill>
              <a:gsLst>
                <a:gs pos="0">
                  <a:srgbClr val="2E5F99"/>
                </a:gs>
                <a:gs pos="80000">
                  <a:srgbClr val="3C7AC7"/>
                </a:gs>
                <a:gs pos="100000">
                  <a:srgbClr val="397BCA"/>
                </a:gs>
              </a:gsLst>
              <a:lin ang="16200000"/>
            </a:gradFill>
            <a:ln w="0">
              <a:noFill/>
            </a:ln>
          </c:spPr>
          <c:dPt>
            <c:idx val="0"/>
            <c:bubble3D val="0"/>
            <c:spPr>
              <a:solidFill>
                <a:srgbClr val="9AD9D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B1CB-0B45-B277-14F05661267C}"/>
              </c:ext>
            </c:extLst>
          </c:dPt>
          <c:dPt>
            <c:idx val="1"/>
            <c:bubble3D val="0"/>
            <c:spPr>
              <a:solidFill>
                <a:srgbClr val="0CB8A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B1CB-0B45-B277-14F05661267C}"/>
              </c:ext>
            </c:extLst>
          </c:dPt>
          <c:dPt>
            <c:idx val="2"/>
            <c:bubble3D val="0"/>
            <c:spPr>
              <a:solidFill>
                <a:srgbClr val="1D52A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B1CB-0B45-B277-14F05661267C}"/>
              </c:ext>
            </c:extLst>
          </c:dPt>
          <c:dPt>
            <c:idx val="3"/>
            <c:bubble3D val="0"/>
            <c:spPr>
              <a:solidFill>
                <a:srgbClr val="EE8A3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B1CB-0B45-B277-14F05661267C}"/>
              </c:ext>
            </c:extLst>
          </c:dPt>
          <c:dPt>
            <c:idx val="4"/>
            <c:bubble3D val="0"/>
            <c:spPr>
              <a:solidFill>
                <a:srgbClr val="143371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B1CB-0B45-B277-14F05661267C}"/>
              </c:ext>
            </c:extLst>
          </c:dPt>
          <c:dPt>
            <c:idx val="5"/>
            <c:bubble3D val="0"/>
            <c:spPr>
              <a:solidFill>
                <a:srgbClr val="C7CFC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B1CB-0B45-B277-14F05661267C}"/>
              </c:ext>
            </c:extLst>
          </c:dPt>
          <c:dPt>
            <c:idx val="6"/>
            <c:bubble3D val="0"/>
            <c:spPr>
              <a:solidFill>
                <a:srgbClr val="E5E9E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B1CB-0B45-B277-14F05661267C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7C8A89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CB-0B45-B277-14F05661267C}"/>
                </c:ext>
              </c:extLst>
            </c:dLbl>
            <c:dLbl>
              <c:idx val="1"/>
              <c:spPr>
                <a:solidFill>
                  <a:srgbClr val="FFFFFF"/>
                </a:solidFill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CB8AE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CB-0B45-B277-14F05661267C}"/>
                </c:ext>
              </c:extLst>
            </c:dLbl>
            <c:dLbl>
              <c:idx val="2"/>
              <c:spPr>
                <a:solidFill>
                  <a:srgbClr val="FFFFFF"/>
                </a:solidFill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1D52AC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CB-0B45-B277-14F05661267C}"/>
                </c:ext>
              </c:extLst>
            </c:dLbl>
            <c:dLbl>
              <c:idx val="3"/>
              <c:spPr>
                <a:solidFill>
                  <a:srgbClr val="FFFFFF"/>
                </a:solidFill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EE8A3C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CB-0B45-B277-14F05661267C}"/>
                </c:ext>
              </c:extLst>
            </c:dLbl>
            <c:dLbl>
              <c:idx val="4"/>
              <c:spPr>
                <a:solidFill>
                  <a:srgbClr val="FFFFFF"/>
                </a:solidFill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143371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CB-0B45-B277-14F05661267C}"/>
                </c:ext>
              </c:extLst>
            </c:dLbl>
            <c:dLbl>
              <c:idx val="5"/>
              <c:spPr>
                <a:solidFill>
                  <a:srgbClr val="FFFFFF"/>
                </a:solidFill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7C8A89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CB-0B45-B277-14F05661267C}"/>
                </c:ext>
              </c:extLst>
            </c:dLbl>
            <c:dLbl>
              <c:idx val="6"/>
              <c:spPr>
                <a:solidFill>
                  <a:srgbClr val="FFFFFF"/>
                </a:solidFill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9AA5A4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CB-0B45-B277-14F056612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Übersicht!$J$13:$J$19</c:f>
              <c:strCache>
                <c:ptCount val="4"/>
                <c:pt idx="1">
                  <c:v>Beworben</c:v>
                </c:pt>
                <c:pt idx="2">
                  <c:v>Im Gespräch</c:v>
                </c:pt>
                <c:pt idx="3">
                  <c:v>Angebot</c:v>
                </c:pt>
              </c:strCache>
            </c:strRef>
          </c:cat>
          <c:val>
            <c:numRef>
              <c:f>Übersicht!$C$13:$C$19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1CB-0B45-B277-14F056612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plotVisOnly val="0"/>
    <c:dispBlanksAs val="gap"/>
    <c:showDLblsOverMax val="1"/>
  </c:chart>
  <c:spPr>
    <a:solidFill>
      <a:srgbClr val="ECFAFD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228600</xdr:rowOff>
    </xdr:from>
    <xdr:to>
      <xdr:col>15</xdr:col>
      <xdr:colOff>469080</xdr:colOff>
      <xdr:row>24</xdr:row>
      <xdr:rowOff>227880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CB8AE"/>
  </sheetPr>
  <dimension ref="B1:F29"/>
  <sheetViews>
    <sheetView showGridLines="0" tabSelected="1" zoomScaleNormal="100" workbookViewId="0">
      <selection activeCell="J14" sqref="J14"/>
    </sheetView>
  </sheetViews>
  <sheetFormatPr baseColWidth="10" defaultColWidth="8.6640625" defaultRowHeight="15" x14ac:dyDescent="0.2"/>
  <cols>
    <col min="1" max="1" width="2.5" customWidth="1"/>
    <col min="2" max="2" width="24" customWidth="1"/>
    <col min="3" max="3" width="0.33203125" customWidth="1"/>
    <col min="4" max="4" width="81" customWidth="1"/>
    <col min="5" max="5" width="3" customWidth="1"/>
    <col min="6" max="6" width="24" customWidth="1"/>
  </cols>
  <sheetData>
    <row r="1" spans="2:6" ht="7.5" customHeight="1" x14ac:dyDescent="0.2"/>
    <row r="2" spans="2:6" ht="15" customHeight="1" x14ac:dyDescent="0.2">
      <c r="B2" s="2" t="s">
        <v>0</v>
      </c>
    </row>
    <row r="4" spans="2:6" ht="43.5" customHeight="1" x14ac:dyDescent="0.5">
      <c r="B4" s="3" t="s">
        <v>1</v>
      </c>
    </row>
    <row r="6" spans="2:6" ht="16.5" customHeight="1" x14ac:dyDescent="0.2">
      <c r="B6" s="4" t="s">
        <v>2</v>
      </c>
    </row>
    <row r="8" spans="2:6" ht="9.75" customHeight="1" x14ac:dyDescent="0.2"/>
    <row r="9" spans="2:6" ht="24" customHeight="1" x14ac:dyDescent="0.2">
      <c r="B9" s="100" t="s">
        <v>3</v>
      </c>
      <c r="C9" s="100"/>
      <c r="D9" s="100"/>
      <c r="E9" s="100"/>
      <c r="F9" s="100"/>
    </row>
    <row r="10" spans="2:6" ht="24" customHeight="1" x14ac:dyDescent="0.2">
      <c r="B10" s="100"/>
      <c r="C10" s="100"/>
      <c r="D10" s="100"/>
      <c r="E10" s="100"/>
      <c r="F10" s="100"/>
    </row>
    <row r="12" spans="2:6" ht="19.5" customHeight="1" x14ac:dyDescent="0.25">
      <c r="B12" s="5" t="s">
        <v>4</v>
      </c>
    </row>
    <row r="14" spans="2:6" ht="55.5" customHeight="1" x14ac:dyDescent="0.2">
      <c r="B14" s="94" t="s">
        <v>5</v>
      </c>
      <c r="D14" s="6" t="s">
        <v>6</v>
      </c>
    </row>
    <row r="15" spans="2:6" x14ac:dyDescent="0.2">
      <c r="B15" s="95"/>
    </row>
    <row r="16" spans="2:6" ht="54.75" customHeight="1" x14ac:dyDescent="0.2">
      <c r="B16" s="96" t="s">
        <v>7</v>
      </c>
      <c r="D16" s="7" t="s">
        <v>8</v>
      </c>
    </row>
    <row r="17" spans="2:6" x14ac:dyDescent="0.2">
      <c r="B17" s="95"/>
    </row>
    <row r="18" spans="2:6" ht="57" customHeight="1" x14ac:dyDescent="0.2">
      <c r="B18" s="97" t="s">
        <v>9</v>
      </c>
      <c r="D18" s="8" t="s">
        <v>10</v>
      </c>
    </row>
    <row r="19" spans="2:6" x14ac:dyDescent="0.2">
      <c r="B19" s="95"/>
    </row>
    <row r="20" spans="2:6" ht="55.5" customHeight="1" x14ac:dyDescent="0.2">
      <c r="B20" s="98" t="s">
        <v>11</v>
      </c>
      <c r="D20" s="9" t="s">
        <v>12</v>
      </c>
    </row>
    <row r="23" spans="2:6" ht="18.75" customHeight="1" x14ac:dyDescent="0.25">
      <c r="B23" s="10" t="s">
        <v>13</v>
      </c>
    </row>
    <row r="24" spans="2:6" ht="33.75" customHeight="1" x14ac:dyDescent="0.2">
      <c r="B24" s="101" t="s">
        <v>131</v>
      </c>
      <c r="C24" s="102"/>
      <c r="D24" s="91" t="s">
        <v>14</v>
      </c>
    </row>
    <row r="25" spans="2:6" ht="33.75" customHeight="1" x14ac:dyDescent="0.2">
      <c r="B25" s="103" t="s">
        <v>132</v>
      </c>
      <c r="C25" s="104"/>
      <c r="D25" s="92" t="s">
        <v>15</v>
      </c>
    </row>
    <row r="26" spans="2:6" ht="33.75" customHeight="1" x14ac:dyDescent="0.2">
      <c r="B26" s="103" t="s">
        <v>133</v>
      </c>
      <c r="C26" s="104"/>
      <c r="D26" s="92" t="s">
        <v>16</v>
      </c>
    </row>
    <row r="27" spans="2:6" ht="33.75" customHeight="1" x14ac:dyDescent="0.2">
      <c r="B27" s="105" t="s">
        <v>134</v>
      </c>
      <c r="C27" s="106"/>
      <c r="D27" s="93" t="s">
        <v>17</v>
      </c>
    </row>
    <row r="29" spans="2:6" ht="21.75" customHeight="1" x14ac:dyDescent="0.2">
      <c r="B29" s="99" t="s">
        <v>18</v>
      </c>
      <c r="C29" s="99"/>
      <c r="D29" s="99"/>
      <c r="E29" s="99"/>
      <c r="F29" s="99"/>
    </row>
  </sheetData>
  <mergeCells count="6">
    <mergeCell ref="B29:F29"/>
    <mergeCell ref="B9:F10"/>
    <mergeCell ref="B24:C24"/>
    <mergeCell ref="B25:C25"/>
    <mergeCell ref="B26:C26"/>
    <mergeCell ref="B27:C2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43371"/>
  </sheetPr>
  <dimension ref="A1:P27"/>
  <sheetViews>
    <sheetView showGridLines="0" zoomScaleNormal="100" workbookViewId="0">
      <selection activeCell="T19" sqref="T19"/>
    </sheetView>
  </sheetViews>
  <sheetFormatPr baseColWidth="10" defaultColWidth="8.6640625" defaultRowHeight="15" x14ac:dyDescent="0.2"/>
  <cols>
    <col min="1" max="1" width="2.5" customWidth="1"/>
    <col min="2" max="2" width="24" customWidth="1"/>
    <col min="3" max="6" width="15" customWidth="1"/>
    <col min="7" max="7" width="3" customWidth="1"/>
    <col min="10" max="10" width="14" hidden="1" customWidth="1"/>
  </cols>
  <sheetData>
    <row r="1" spans="1:16" ht="6" customHeight="1" x14ac:dyDescent="0.2"/>
    <row r="2" spans="1:16" ht="15" customHeight="1" x14ac:dyDescent="0.2">
      <c r="B2" s="2" t="s">
        <v>0</v>
      </c>
    </row>
    <row r="3" spans="1:16" ht="33.75" customHeight="1" x14ac:dyDescent="0.4">
      <c r="B3" s="11" t="s">
        <v>19</v>
      </c>
    </row>
    <row r="4" spans="1:16" ht="15" customHeight="1" x14ac:dyDescent="0.2">
      <c r="B4" s="12" t="s">
        <v>20</v>
      </c>
    </row>
    <row r="5" spans="1:16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9.5" customHeight="1" x14ac:dyDescent="0.2">
      <c r="A6" s="14"/>
      <c r="B6" s="107" t="s">
        <v>21</v>
      </c>
      <c r="C6" s="107"/>
      <c r="D6" s="107"/>
      <c r="E6" s="107"/>
      <c r="F6" s="107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5.75" customHeight="1" x14ac:dyDescent="0.2">
      <c r="A8" s="14"/>
      <c r="B8" s="108" t="s">
        <v>22</v>
      </c>
      <c r="C8" s="15" t="s">
        <v>23</v>
      </c>
      <c r="D8" s="16" t="s">
        <v>24</v>
      </c>
      <c r="E8" s="17" t="s">
        <v>25</v>
      </c>
      <c r="F8" s="15" t="s">
        <v>26</v>
      </c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5.5" customHeight="1" x14ac:dyDescent="0.2">
      <c r="A9" s="14"/>
      <c r="B9" s="108"/>
      <c r="C9" s="18">
        <f>COUNTA(Bewerbungen!B9:B38)</f>
        <v>3</v>
      </c>
      <c r="D9" s="19">
        <f>COUNTIF(Bewerbungen!D9:D38,"Im Gespräch")</f>
        <v>1</v>
      </c>
      <c r="E9" s="20">
        <f>COUNTIF(Bewerbungen!D9:D38,"Angebot")+COUNTIF(Bewerbungen!D9:D38,"Zusage")</f>
        <v>1</v>
      </c>
      <c r="F9" s="21">
        <f>IF(COUNT(Bewerbungen!H9:H38)=0,".",AVERAGE(Bewerbungen!H9:H38))</f>
        <v>58000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8.75" customHeight="1" x14ac:dyDescent="0.25">
      <c r="A11" s="14"/>
      <c r="B11" s="22" t="s">
        <v>27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5" customHeight="1" x14ac:dyDescent="0.2">
      <c r="A12" s="14"/>
      <c r="B12" s="1" t="s">
        <v>28</v>
      </c>
      <c r="C12" s="1" t="s">
        <v>29</v>
      </c>
      <c r="D12" s="1" t="s">
        <v>30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9.5" customHeight="1" x14ac:dyDescent="0.2">
      <c r="A13" s="14"/>
      <c r="B13" s="23" t="s">
        <v>31</v>
      </c>
      <c r="C13" s="24">
        <f>COUNTIF(Bewerbungen!$D$9:$D$38,B13)</f>
        <v>0</v>
      </c>
      <c r="D13" s="25">
        <f t="shared" ref="D13:D19" si="0">IF($C$21=0,".",C13/$C$21)</f>
        <v>0</v>
      </c>
      <c r="E13" s="14"/>
      <c r="F13" s="14"/>
      <c r="G13" s="14"/>
      <c r="H13" s="14"/>
      <c r="I13" s="14"/>
      <c r="J13" s="26" t="str">
        <f t="shared" ref="J13:J19" si="1">IF(C13=0,"",B13)</f>
        <v/>
      </c>
      <c r="K13" s="14"/>
      <c r="L13" s="14"/>
      <c r="M13" s="14"/>
      <c r="N13" s="14"/>
      <c r="O13" s="14"/>
      <c r="P13" s="14"/>
    </row>
    <row r="14" spans="1:16" ht="19.5" customHeight="1" x14ac:dyDescent="0.2">
      <c r="A14" s="14"/>
      <c r="B14" s="27" t="s">
        <v>32</v>
      </c>
      <c r="C14" s="28">
        <f>COUNTIF(Bewerbungen!$D$9:$D$38,B14)</f>
        <v>1</v>
      </c>
      <c r="D14" s="29">
        <f t="shared" si="0"/>
        <v>0.33333333333333331</v>
      </c>
      <c r="E14" s="14"/>
      <c r="F14" s="14"/>
      <c r="G14" s="14"/>
      <c r="H14" s="14"/>
      <c r="I14" s="14"/>
      <c r="J14" s="26" t="str">
        <f t="shared" si="1"/>
        <v>Beworben</v>
      </c>
      <c r="K14" s="14"/>
      <c r="L14" s="14"/>
      <c r="M14" s="14"/>
      <c r="N14" s="14"/>
      <c r="O14" s="14"/>
      <c r="P14" s="14"/>
    </row>
    <row r="15" spans="1:16" ht="19.5" customHeight="1" x14ac:dyDescent="0.2">
      <c r="A15" s="14"/>
      <c r="B15" s="30" t="s">
        <v>33</v>
      </c>
      <c r="C15" s="31">
        <f>COUNTIF(Bewerbungen!$D$9:$D$38,B15)</f>
        <v>1</v>
      </c>
      <c r="D15" s="25">
        <f t="shared" si="0"/>
        <v>0.33333333333333331</v>
      </c>
      <c r="E15" s="14"/>
      <c r="F15" s="14"/>
      <c r="G15" s="14"/>
      <c r="H15" s="14"/>
      <c r="I15" s="14"/>
      <c r="J15" s="26" t="str">
        <f t="shared" si="1"/>
        <v>Im Gespräch</v>
      </c>
      <c r="K15" s="14"/>
      <c r="L15" s="14"/>
      <c r="M15" s="14"/>
      <c r="N15" s="14"/>
      <c r="O15" s="14"/>
      <c r="P15" s="14"/>
    </row>
    <row r="16" spans="1:16" ht="19.5" customHeight="1" x14ac:dyDescent="0.2">
      <c r="A16" s="14"/>
      <c r="B16" s="32" t="s">
        <v>34</v>
      </c>
      <c r="C16" s="33">
        <f>COUNTIF(Bewerbungen!$D$9:$D$38,B16)</f>
        <v>1</v>
      </c>
      <c r="D16" s="29">
        <f t="shared" si="0"/>
        <v>0.33333333333333331</v>
      </c>
      <c r="E16" s="14"/>
      <c r="F16" s="14"/>
      <c r="G16" s="14"/>
      <c r="H16" s="14"/>
      <c r="I16" s="14"/>
      <c r="J16" s="26" t="str">
        <f t="shared" si="1"/>
        <v>Angebot</v>
      </c>
      <c r="K16" s="14"/>
      <c r="L16" s="14"/>
      <c r="M16" s="14"/>
      <c r="N16" s="14"/>
      <c r="O16" s="14"/>
      <c r="P16" s="14"/>
    </row>
    <row r="17" spans="1:16" ht="19.5" customHeight="1" x14ac:dyDescent="0.2">
      <c r="A17" s="14"/>
      <c r="B17" s="34" t="s">
        <v>35</v>
      </c>
      <c r="C17" s="35">
        <f>COUNTIF(Bewerbungen!$D$9:$D$38,B17)</f>
        <v>0</v>
      </c>
      <c r="D17" s="25">
        <f t="shared" si="0"/>
        <v>0</v>
      </c>
      <c r="E17" s="14"/>
      <c r="F17" s="14"/>
      <c r="G17" s="14"/>
      <c r="H17" s="14"/>
      <c r="I17" s="14"/>
      <c r="J17" s="26" t="str">
        <f t="shared" si="1"/>
        <v/>
      </c>
      <c r="K17" s="14"/>
      <c r="L17" s="14"/>
      <c r="M17" s="14"/>
      <c r="N17" s="14"/>
      <c r="O17" s="14"/>
      <c r="P17" s="14"/>
    </row>
    <row r="18" spans="1:16" ht="19.5" customHeight="1" x14ac:dyDescent="0.2">
      <c r="A18" s="14"/>
      <c r="B18" s="36" t="s">
        <v>36</v>
      </c>
      <c r="C18" s="37">
        <f>COUNTIF(Bewerbungen!$D$9:$D$38,B18)</f>
        <v>0</v>
      </c>
      <c r="D18" s="29">
        <f t="shared" si="0"/>
        <v>0</v>
      </c>
      <c r="E18" s="14"/>
      <c r="F18" s="14"/>
      <c r="G18" s="14"/>
      <c r="H18" s="14"/>
      <c r="I18" s="14"/>
      <c r="J18" s="26" t="str">
        <f t="shared" si="1"/>
        <v/>
      </c>
      <c r="K18" s="14"/>
      <c r="L18" s="14"/>
      <c r="M18" s="14"/>
      <c r="N18" s="14"/>
      <c r="O18" s="14"/>
      <c r="P18" s="14"/>
    </row>
    <row r="19" spans="1:16" ht="19.5" customHeight="1" x14ac:dyDescent="0.2">
      <c r="A19" s="14"/>
      <c r="B19" s="23" t="s">
        <v>37</v>
      </c>
      <c r="C19" s="24">
        <f>COUNTIF(Bewerbungen!$D$9:$D$38,B19)</f>
        <v>0</v>
      </c>
      <c r="D19" s="25">
        <f t="shared" si="0"/>
        <v>0</v>
      </c>
      <c r="E19" s="14"/>
      <c r="F19" s="14"/>
      <c r="G19" s="14"/>
      <c r="H19" s="14"/>
      <c r="I19" s="14"/>
      <c r="J19" s="26" t="str">
        <f t="shared" si="1"/>
        <v/>
      </c>
      <c r="K19" s="14"/>
      <c r="L19" s="14"/>
      <c r="M19" s="14"/>
      <c r="N19" s="14"/>
      <c r="O19" s="14"/>
      <c r="P19" s="14"/>
    </row>
    <row r="20" spans="1:16" ht="4.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5" customHeight="1" x14ac:dyDescent="0.2">
      <c r="A21" s="14"/>
      <c r="B21" s="38" t="s">
        <v>38</v>
      </c>
      <c r="C21" s="39">
        <f>SUM(C13:C19)</f>
        <v>3</v>
      </c>
      <c r="D21" s="40">
        <f>IF(C21=0,".",1)</f>
        <v>1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25.5" customHeight="1" x14ac:dyDescent="0.2">
      <c r="A23" s="14"/>
      <c r="B23" s="41" t="s">
        <v>39</v>
      </c>
      <c r="C23" s="42">
        <f>IF(C21-C13=0,".",(C15+C16+C17+C18)/(C21-C13))</f>
        <v>0.66666666666666663</v>
      </c>
      <c r="D23" s="109" t="s">
        <v>40</v>
      </c>
      <c r="E23" s="109"/>
      <c r="F23" s="109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21.75" customHeight="1" x14ac:dyDescent="0.2">
      <c r="A25" s="14"/>
      <c r="B25" s="110" t="s">
        <v>41</v>
      </c>
      <c r="C25" s="110"/>
      <c r="D25" s="110"/>
      <c r="E25" s="110"/>
      <c r="F25" s="110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" customHeight="1" x14ac:dyDescent="0.2">
      <c r="A27" s="14"/>
      <c r="B27" s="111" t="s">
        <v>42</v>
      </c>
      <c r="C27" s="111"/>
      <c r="D27" s="111"/>
      <c r="E27" s="111"/>
      <c r="F27" s="111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mergeCells count="5">
    <mergeCell ref="B6:F6"/>
    <mergeCell ref="B8:B9"/>
    <mergeCell ref="D23:F23"/>
    <mergeCell ref="B25:F25"/>
    <mergeCell ref="B27:F2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CB8AE"/>
  </sheetPr>
  <dimension ref="B1:K39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H20" sqref="H20"/>
    </sheetView>
  </sheetViews>
  <sheetFormatPr baseColWidth="10" defaultColWidth="8.6640625" defaultRowHeight="15" x14ac:dyDescent="0.2"/>
  <cols>
    <col min="1" max="1" width="2.5" customWidth="1"/>
    <col min="2" max="2" width="22" customWidth="1"/>
    <col min="3" max="3" width="26" customWidth="1"/>
    <col min="4" max="4" width="15" customWidth="1"/>
    <col min="5" max="5" width="13" customWidth="1"/>
    <col min="6" max="6" width="15" customWidth="1"/>
    <col min="7" max="7" width="18" customWidth="1"/>
    <col min="8" max="8" width="15" customWidth="1"/>
    <col min="9" max="9" width="22" customWidth="1"/>
    <col min="10" max="10" width="13" customWidth="1"/>
    <col min="11" max="11" width="28" customWidth="1"/>
  </cols>
  <sheetData>
    <row r="1" spans="2:11" ht="6" customHeight="1" x14ac:dyDescent="0.2"/>
    <row r="2" spans="2:11" ht="15" customHeight="1" x14ac:dyDescent="0.2">
      <c r="B2" s="2" t="s">
        <v>0</v>
      </c>
    </row>
    <row r="3" spans="2:11" ht="33.75" customHeight="1" x14ac:dyDescent="0.4">
      <c r="B3" s="11" t="s">
        <v>43</v>
      </c>
    </row>
    <row r="4" spans="2:11" ht="15" customHeight="1" x14ac:dyDescent="0.2">
      <c r="B4" s="43" t="s">
        <v>44</v>
      </c>
    </row>
    <row r="6" spans="2:11" ht="19.5" customHeight="1" x14ac:dyDescent="0.2">
      <c r="B6" s="112" t="s">
        <v>45</v>
      </c>
      <c r="C6" s="112"/>
      <c r="D6" s="112"/>
      <c r="E6" s="112"/>
      <c r="F6" s="112"/>
      <c r="G6" s="112"/>
      <c r="H6" s="112"/>
      <c r="I6" s="112"/>
      <c r="J6" s="112"/>
      <c r="K6" s="112"/>
    </row>
    <row r="8" spans="2:11" ht="27.75" customHeight="1" x14ac:dyDescent="0.2">
      <c r="B8" s="1" t="s">
        <v>46</v>
      </c>
      <c r="C8" s="1" t="s">
        <v>47</v>
      </c>
      <c r="D8" s="1" t="s">
        <v>28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2:11" ht="20.25" customHeight="1" x14ac:dyDescent="0.2">
      <c r="B9" s="44" t="s">
        <v>55</v>
      </c>
      <c r="C9" s="45" t="s">
        <v>56</v>
      </c>
      <c r="D9" s="46" t="s">
        <v>33</v>
      </c>
      <c r="E9" s="47">
        <v>46185</v>
      </c>
      <c r="F9" s="45" t="s">
        <v>57</v>
      </c>
      <c r="G9" s="45" t="s">
        <v>58</v>
      </c>
      <c r="H9" s="48">
        <v>58000</v>
      </c>
      <c r="I9" s="45" t="s">
        <v>59</v>
      </c>
      <c r="J9" s="47">
        <v>46223</v>
      </c>
      <c r="K9" s="49" t="s">
        <v>60</v>
      </c>
    </row>
    <row r="10" spans="2:11" ht="20.25" customHeight="1" x14ac:dyDescent="0.2">
      <c r="B10" s="50" t="s">
        <v>61</v>
      </c>
      <c r="C10" s="51" t="s">
        <v>62</v>
      </c>
      <c r="D10" s="52" t="s">
        <v>32</v>
      </c>
      <c r="E10" s="53">
        <v>46201</v>
      </c>
      <c r="F10" s="51" t="s">
        <v>63</v>
      </c>
      <c r="G10" s="51"/>
      <c r="H10" s="54">
        <v>54000</v>
      </c>
      <c r="I10" s="51" t="s">
        <v>64</v>
      </c>
      <c r="J10" s="53">
        <v>46221</v>
      </c>
      <c r="K10" s="55"/>
    </row>
    <row r="11" spans="2:11" ht="20.25" customHeight="1" x14ac:dyDescent="0.2">
      <c r="B11" s="44" t="s">
        <v>65</v>
      </c>
      <c r="C11" s="45" t="s">
        <v>66</v>
      </c>
      <c r="D11" s="46" t="s">
        <v>34</v>
      </c>
      <c r="E11" s="47">
        <v>46172</v>
      </c>
      <c r="F11" s="45" t="s">
        <v>67</v>
      </c>
      <c r="G11" s="45" t="s">
        <v>68</v>
      </c>
      <c r="H11" s="48">
        <v>62000</v>
      </c>
      <c r="I11" s="45" t="s">
        <v>69</v>
      </c>
      <c r="J11" s="47">
        <v>46220</v>
      </c>
      <c r="K11" s="49" t="s">
        <v>70</v>
      </c>
    </row>
    <row r="12" spans="2:11" ht="20.25" customHeight="1" x14ac:dyDescent="0.2">
      <c r="B12" s="50"/>
      <c r="C12" s="51"/>
      <c r="D12" s="52"/>
      <c r="E12" s="53"/>
      <c r="F12" s="51"/>
      <c r="G12" s="51"/>
      <c r="H12" s="54"/>
      <c r="I12" s="51"/>
      <c r="J12" s="53"/>
      <c r="K12" s="55"/>
    </row>
    <row r="13" spans="2:11" ht="20.25" customHeight="1" x14ac:dyDescent="0.2">
      <c r="B13" s="44"/>
      <c r="C13" s="45"/>
      <c r="D13" s="46"/>
      <c r="E13" s="47"/>
      <c r="F13" s="45"/>
      <c r="G13" s="45"/>
      <c r="H13" s="48"/>
      <c r="I13" s="45"/>
      <c r="J13" s="47"/>
      <c r="K13" s="49"/>
    </row>
    <row r="14" spans="2:11" ht="20.25" customHeight="1" x14ac:dyDescent="0.2">
      <c r="B14" s="50"/>
      <c r="C14" s="51"/>
      <c r="D14" s="52"/>
      <c r="E14" s="53"/>
      <c r="F14" s="51"/>
      <c r="G14" s="51"/>
      <c r="H14" s="54"/>
      <c r="I14" s="51"/>
      <c r="J14" s="53"/>
      <c r="K14" s="55"/>
    </row>
    <row r="15" spans="2:11" ht="20.25" customHeight="1" x14ac:dyDescent="0.2">
      <c r="B15" s="44"/>
      <c r="C15" s="45"/>
      <c r="D15" s="46"/>
      <c r="E15" s="47"/>
      <c r="F15" s="45"/>
      <c r="G15" s="45"/>
      <c r="H15" s="48"/>
      <c r="I15" s="45"/>
      <c r="J15" s="47"/>
      <c r="K15" s="49"/>
    </row>
    <row r="16" spans="2:11" ht="20.25" customHeight="1" x14ac:dyDescent="0.2">
      <c r="B16" s="50"/>
      <c r="C16" s="51"/>
      <c r="D16" s="52"/>
      <c r="E16" s="53"/>
      <c r="F16" s="51"/>
      <c r="G16" s="51"/>
      <c r="H16" s="54"/>
      <c r="I16" s="51"/>
      <c r="J16" s="53"/>
      <c r="K16" s="55"/>
    </row>
    <row r="17" spans="2:11" ht="20.25" customHeight="1" x14ac:dyDescent="0.2">
      <c r="B17" s="44"/>
      <c r="C17" s="45"/>
      <c r="D17" s="46"/>
      <c r="E17" s="47"/>
      <c r="F17" s="45"/>
      <c r="G17" s="45"/>
      <c r="H17" s="48"/>
      <c r="I17" s="45"/>
      <c r="J17" s="47"/>
      <c r="K17" s="49"/>
    </row>
    <row r="18" spans="2:11" ht="20.25" customHeight="1" x14ac:dyDescent="0.2">
      <c r="B18" s="50"/>
      <c r="C18" s="51"/>
      <c r="D18" s="52"/>
      <c r="E18" s="53"/>
      <c r="F18" s="51"/>
      <c r="G18" s="51"/>
      <c r="H18" s="54"/>
      <c r="I18" s="51"/>
      <c r="J18" s="53"/>
      <c r="K18" s="55"/>
    </row>
    <row r="19" spans="2:11" ht="20.25" customHeight="1" x14ac:dyDescent="0.2">
      <c r="B19" s="44"/>
      <c r="C19" s="45"/>
      <c r="D19" s="46"/>
      <c r="E19" s="47"/>
      <c r="F19" s="45"/>
      <c r="G19" s="45"/>
      <c r="H19" s="48"/>
      <c r="I19" s="45"/>
      <c r="J19" s="47"/>
      <c r="K19" s="49"/>
    </row>
    <row r="20" spans="2:11" ht="20.25" customHeight="1" x14ac:dyDescent="0.2">
      <c r="B20" s="50"/>
      <c r="C20" s="51"/>
      <c r="D20" s="52"/>
      <c r="E20" s="53"/>
      <c r="F20" s="51"/>
      <c r="G20" s="51"/>
      <c r="H20" s="54"/>
      <c r="I20" s="51"/>
      <c r="J20" s="53"/>
      <c r="K20" s="55"/>
    </row>
    <row r="21" spans="2:11" ht="20.25" customHeight="1" x14ac:dyDescent="0.2">
      <c r="B21" s="44"/>
      <c r="C21" s="45"/>
      <c r="D21" s="46"/>
      <c r="E21" s="47"/>
      <c r="F21" s="45"/>
      <c r="G21" s="45"/>
      <c r="H21" s="48"/>
      <c r="I21" s="45"/>
      <c r="J21" s="47"/>
      <c r="K21" s="49"/>
    </row>
    <row r="22" spans="2:11" ht="20.25" customHeight="1" x14ac:dyDescent="0.2">
      <c r="B22" s="50"/>
      <c r="C22" s="51"/>
      <c r="D22" s="52"/>
      <c r="E22" s="53"/>
      <c r="F22" s="51"/>
      <c r="G22" s="51"/>
      <c r="H22" s="54"/>
      <c r="I22" s="51"/>
      <c r="J22" s="53"/>
      <c r="K22" s="55"/>
    </row>
    <row r="23" spans="2:11" ht="20.25" customHeight="1" x14ac:dyDescent="0.2">
      <c r="B23" s="44"/>
      <c r="C23" s="45"/>
      <c r="D23" s="46"/>
      <c r="E23" s="47"/>
      <c r="F23" s="45"/>
      <c r="G23" s="45"/>
      <c r="H23" s="48"/>
      <c r="I23" s="45"/>
      <c r="J23" s="47"/>
      <c r="K23" s="49"/>
    </row>
    <row r="24" spans="2:11" ht="20.25" customHeight="1" x14ac:dyDescent="0.2">
      <c r="B24" s="50"/>
      <c r="C24" s="51"/>
      <c r="D24" s="52"/>
      <c r="E24" s="53"/>
      <c r="F24" s="51"/>
      <c r="G24" s="51"/>
      <c r="H24" s="54"/>
      <c r="I24" s="51"/>
      <c r="J24" s="53"/>
      <c r="K24" s="55"/>
    </row>
    <row r="25" spans="2:11" ht="20.25" customHeight="1" x14ac:dyDescent="0.2">
      <c r="B25" s="44"/>
      <c r="C25" s="45"/>
      <c r="D25" s="46"/>
      <c r="E25" s="47"/>
      <c r="F25" s="45"/>
      <c r="G25" s="45"/>
      <c r="H25" s="48"/>
      <c r="I25" s="45"/>
      <c r="J25" s="47"/>
      <c r="K25" s="49"/>
    </row>
    <row r="26" spans="2:11" ht="20.25" customHeight="1" x14ac:dyDescent="0.2">
      <c r="B26" s="50"/>
      <c r="C26" s="51"/>
      <c r="D26" s="52"/>
      <c r="E26" s="53"/>
      <c r="F26" s="51"/>
      <c r="G26" s="51"/>
      <c r="H26" s="54"/>
      <c r="I26" s="51"/>
      <c r="J26" s="53"/>
      <c r="K26" s="55"/>
    </row>
    <row r="27" spans="2:11" ht="20.25" customHeight="1" x14ac:dyDescent="0.2">
      <c r="B27" s="44"/>
      <c r="C27" s="45"/>
      <c r="D27" s="46"/>
      <c r="E27" s="47"/>
      <c r="F27" s="45"/>
      <c r="G27" s="45"/>
      <c r="H27" s="48"/>
      <c r="I27" s="45"/>
      <c r="J27" s="47"/>
      <c r="K27" s="49"/>
    </row>
    <row r="28" spans="2:11" ht="20.25" customHeight="1" x14ac:dyDescent="0.2">
      <c r="B28" s="50"/>
      <c r="C28" s="51"/>
      <c r="D28" s="52"/>
      <c r="E28" s="53"/>
      <c r="F28" s="51"/>
      <c r="G28" s="51"/>
      <c r="H28" s="54"/>
      <c r="I28" s="51"/>
      <c r="J28" s="53"/>
      <c r="K28" s="55"/>
    </row>
    <row r="29" spans="2:11" ht="20.25" customHeight="1" x14ac:dyDescent="0.2">
      <c r="B29" s="44"/>
      <c r="C29" s="45"/>
      <c r="D29" s="46"/>
      <c r="E29" s="47"/>
      <c r="F29" s="45"/>
      <c r="G29" s="45"/>
      <c r="H29" s="48"/>
      <c r="I29" s="45"/>
      <c r="J29" s="47"/>
      <c r="K29" s="49"/>
    </row>
    <row r="30" spans="2:11" ht="20.25" customHeight="1" x14ac:dyDescent="0.2">
      <c r="B30" s="50"/>
      <c r="C30" s="51"/>
      <c r="D30" s="52"/>
      <c r="E30" s="53"/>
      <c r="F30" s="51"/>
      <c r="G30" s="51"/>
      <c r="H30" s="54"/>
      <c r="I30" s="51"/>
      <c r="J30" s="53"/>
      <c r="K30" s="55"/>
    </row>
    <row r="31" spans="2:11" ht="20.25" customHeight="1" x14ac:dyDescent="0.2">
      <c r="B31" s="44"/>
      <c r="C31" s="45"/>
      <c r="D31" s="46"/>
      <c r="E31" s="47"/>
      <c r="F31" s="45"/>
      <c r="G31" s="45"/>
      <c r="H31" s="48"/>
      <c r="I31" s="45"/>
      <c r="J31" s="47"/>
      <c r="K31" s="49"/>
    </row>
    <row r="32" spans="2:11" ht="20.25" customHeight="1" x14ac:dyDescent="0.2">
      <c r="B32" s="50"/>
      <c r="C32" s="51"/>
      <c r="D32" s="52"/>
      <c r="E32" s="53"/>
      <c r="F32" s="51"/>
      <c r="G32" s="51"/>
      <c r="H32" s="54"/>
      <c r="I32" s="51"/>
      <c r="J32" s="53"/>
      <c r="K32" s="55"/>
    </row>
    <row r="33" spans="2:11" ht="20.25" customHeight="1" x14ac:dyDescent="0.2">
      <c r="B33" s="44"/>
      <c r="C33" s="45"/>
      <c r="D33" s="46"/>
      <c r="E33" s="47"/>
      <c r="F33" s="45"/>
      <c r="G33" s="45"/>
      <c r="H33" s="48"/>
      <c r="I33" s="45"/>
      <c r="J33" s="47"/>
      <c r="K33" s="49"/>
    </row>
    <row r="34" spans="2:11" ht="20.25" customHeight="1" x14ac:dyDescent="0.2">
      <c r="B34" s="50"/>
      <c r="C34" s="51"/>
      <c r="D34" s="52"/>
      <c r="E34" s="53"/>
      <c r="F34" s="51"/>
      <c r="G34" s="51"/>
      <c r="H34" s="54"/>
      <c r="I34" s="51"/>
      <c r="J34" s="53"/>
      <c r="K34" s="55"/>
    </row>
    <row r="35" spans="2:11" ht="20.25" customHeight="1" x14ac:dyDescent="0.2">
      <c r="B35" s="44"/>
      <c r="C35" s="45"/>
      <c r="D35" s="46"/>
      <c r="E35" s="47"/>
      <c r="F35" s="45"/>
      <c r="G35" s="45"/>
      <c r="H35" s="48"/>
      <c r="I35" s="45"/>
      <c r="J35" s="47"/>
      <c r="K35" s="49"/>
    </row>
    <row r="36" spans="2:11" ht="20.25" customHeight="1" x14ac:dyDescent="0.2">
      <c r="B36" s="50"/>
      <c r="C36" s="51"/>
      <c r="D36" s="52"/>
      <c r="E36" s="53"/>
      <c r="F36" s="51"/>
      <c r="G36" s="51"/>
      <c r="H36" s="54"/>
      <c r="I36" s="51"/>
      <c r="J36" s="53"/>
      <c r="K36" s="55"/>
    </row>
    <row r="37" spans="2:11" ht="20.25" customHeight="1" x14ac:dyDescent="0.2">
      <c r="B37" s="44"/>
      <c r="C37" s="45"/>
      <c r="D37" s="46"/>
      <c r="E37" s="47"/>
      <c r="F37" s="45"/>
      <c r="G37" s="45"/>
      <c r="H37" s="48"/>
      <c r="I37" s="45"/>
      <c r="J37" s="47"/>
      <c r="K37" s="49"/>
    </row>
    <row r="38" spans="2:11" ht="20.25" customHeight="1" x14ac:dyDescent="0.2">
      <c r="B38" s="50"/>
      <c r="C38" s="51"/>
      <c r="D38" s="52"/>
      <c r="E38" s="53"/>
      <c r="F38" s="51"/>
      <c r="G38" s="51"/>
      <c r="H38" s="54"/>
      <c r="I38" s="51"/>
      <c r="J38" s="53"/>
      <c r="K38" s="55"/>
    </row>
    <row r="39" spans="2:11" ht="15" customHeight="1" x14ac:dyDescent="0.2">
      <c r="B39" s="56" t="s">
        <v>71</v>
      </c>
      <c r="C39" s="56">
        <f>COUNTA(B9:B38)</f>
        <v>3</v>
      </c>
      <c r="D39" s="57"/>
      <c r="E39" s="57"/>
      <c r="F39" s="57"/>
      <c r="G39" s="57"/>
      <c r="H39" s="57"/>
      <c r="I39" s="57"/>
      <c r="J39" s="57"/>
      <c r="K39" s="57"/>
    </row>
  </sheetData>
  <mergeCells count="1">
    <mergeCell ref="B6:K6"/>
  </mergeCells>
  <conditionalFormatting sqref="D9:D38">
    <cfRule type="cellIs" dxfId="15" priority="2" operator="equal">
      <formula>"Zusage"</formula>
    </cfRule>
    <cfRule type="cellIs" dxfId="14" priority="3" operator="equal">
      <formula>"Angebot"</formula>
    </cfRule>
    <cfRule type="cellIs" dxfId="13" priority="4" operator="equal">
      <formula>"Im Gespräch"</formula>
    </cfRule>
    <cfRule type="cellIs" dxfId="12" priority="5" operator="equal">
      <formula>"Beworben"</formula>
    </cfRule>
    <cfRule type="cellIs" dxfId="11" priority="6" operator="equal">
      <formula>"Vorbereitet"</formula>
    </cfRule>
    <cfRule type="cellIs" dxfId="10" priority="7" operator="equal">
      <formula>"Absage"</formula>
    </cfRule>
    <cfRule type="cellIs" dxfId="9" priority="8" operator="equal">
      <formula>"Zurückgezogen"</formula>
    </cfRule>
  </conditionalFormatting>
  <conditionalFormatting sqref="J9:J38">
    <cfRule type="cellIs" dxfId="8" priority="9" operator="lessThanOrEqual">
      <formula>TODAY()</formula>
    </cfRule>
  </conditionalFormatting>
  <dataValidations count="2">
    <dataValidation type="list" allowBlank="1" showErrorMessage="1" error="Bitte einen Status aus der Liste wählen." sqref="D9:D38" xr:uid="{00000000-0002-0000-0200-000000000000}">
      <formula1>"Vorbereitet,Beworben,Im Gespräch,Angebot,Zusage,Absage,Zurückgezogen"</formula1>
      <formula2>0</formula2>
    </dataValidation>
    <dataValidation type="list" allowBlank="1" sqref="F9:F38" xr:uid="{00000000-0002-0000-0200-000001000000}">
      <formula1>"LinkedIn,Stepstone,Indeed,Firmen-Website,Empfehlung,Initiativ,Sonstiges"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D52AC"/>
  </sheetPr>
  <dimension ref="B1:I28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baseColWidth="10" defaultColWidth="8.6640625" defaultRowHeight="15" x14ac:dyDescent="0.2"/>
  <cols>
    <col min="1" max="1" width="2.5" customWidth="1"/>
    <col min="2" max="2" width="22" customWidth="1"/>
    <col min="3" max="3" width="24" customWidth="1"/>
    <col min="4" max="4" width="13" customWidth="1"/>
    <col min="5" max="5" width="10" customWidth="1"/>
    <col min="6" max="6" width="13" customWidth="1"/>
    <col min="7" max="7" width="18" customWidth="1"/>
    <col min="8" max="8" width="14" customWidth="1"/>
    <col min="9" max="9" width="70.83203125" customWidth="1"/>
  </cols>
  <sheetData>
    <row r="1" spans="2:9" ht="6" customHeight="1" x14ac:dyDescent="0.2"/>
    <row r="2" spans="2:9" ht="15" customHeight="1" x14ac:dyDescent="0.2">
      <c r="B2" s="2" t="s">
        <v>0</v>
      </c>
    </row>
    <row r="3" spans="2:9" ht="33.75" customHeight="1" x14ac:dyDescent="0.4">
      <c r="B3" s="11" t="s">
        <v>72</v>
      </c>
    </row>
    <row r="4" spans="2:9" ht="15" customHeight="1" x14ac:dyDescent="0.2">
      <c r="B4" s="43" t="s">
        <v>73</v>
      </c>
    </row>
    <row r="6" spans="2:9" ht="19.5" customHeight="1" x14ac:dyDescent="0.2">
      <c r="B6" s="112" t="s">
        <v>74</v>
      </c>
      <c r="C6" s="112"/>
      <c r="D6" s="112"/>
      <c r="E6" s="112"/>
      <c r="F6" s="112"/>
      <c r="G6" s="112"/>
      <c r="H6" s="112"/>
      <c r="I6" s="112"/>
    </row>
    <row r="8" spans="2:9" ht="24" customHeight="1" x14ac:dyDescent="0.2">
      <c r="B8" s="58" t="s">
        <v>46</v>
      </c>
      <c r="C8" s="58" t="s">
        <v>47</v>
      </c>
      <c r="D8" s="58" t="s">
        <v>75</v>
      </c>
      <c r="E8" s="58" t="s">
        <v>76</v>
      </c>
      <c r="F8" s="58" t="s">
        <v>77</v>
      </c>
      <c r="G8" s="58" t="s">
        <v>78</v>
      </c>
      <c r="H8" s="58" t="s">
        <v>79</v>
      </c>
      <c r="I8" s="58" t="s">
        <v>80</v>
      </c>
    </row>
    <row r="9" spans="2:9" ht="21.75" customHeight="1" x14ac:dyDescent="0.2">
      <c r="B9" s="59" t="s">
        <v>55</v>
      </c>
      <c r="C9" s="60" t="s">
        <v>56</v>
      </c>
      <c r="D9" s="61">
        <v>46224</v>
      </c>
      <c r="E9" s="62" t="s">
        <v>81</v>
      </c>
      <c r="F9" s="62" t="s">
        <v>82</v>
      </c>
      <c r="G9" s="60" t="s">
        <v>83</v>
      </c>
      <c r="H9" s="63" t="s">
        <v>84</v>
      </c>
      <c r="I9" s="64" t="s">
        <v>85</v>
      </c>
    </row>
    <row r="10" spans="2:9" ht="21.75" customHeight="1" x14ac:dyDescent="0.2">
      <c r="B10" s="65" t="s">
        <v>65</v>
      </c>
      <c r="C10" s="66" t="s">
        <v>66</v>
      </c>
      <c r="D10" s="67">
        <v>46227</v>
      </c>
      <c r="E10" s="68" t="s">
        <v>86</v>
      </c>
      <c r="F10" s="68" t="s">
        <v>87</v>
      </c>
      <c r="G10" s="66" t="s">
        <v>68</v>
      </c>
      <c r="H10" s="69" t="s">
        <v>88</v>
      </c>
      <c r="I10" s="70" t="s">
        <v>89</v>
      </c>
    </row>
    <row r="11" spans="2:9" ht="21.75" customHeight="1" x14ac:dyDescent="0.2">
      <c r="B11" s="59"/>
      <c r="C11" s="60"/>
      <c r="D11" s="61"/>
      <c r="E11" s="62"/>
      <c r="F11" s="62"/>
      <c r="G11" s="60"/>
      <c r="H11" s="63"/>
      <c r="I11" s="64"/>
    </row>
    <row r="12" spans="2:9" ht="21.75" customHeight="1" x14ac:dyDescent="0.2">
      <c r="B12" s="65"/>
      <c r="C12" s="66"/>
      <c r="D12" s="67"/>
      <c r="E12" s="68"/>
      <c r="F12" s="68"/>
      <c r="G12" s="66"/>
      <c r="H12" s="69"/>
      <c r="I12" s="70"/>
    </row>
    <row r="13" spans="2:9" ht="21.75" customHeight="1" x14ac:dyDescent="0.2">
      <c r="B13" s="59"/>
      <c r="C13" s="60"/>
      <c r="D13" s="61"/>
      <c r="E13" s="62"/>
      <c r="F13" s="62"/>
      <c r="G13" s="60"/>
      <c r="H13" s="63"/>
      <c r="I13" s="64"/>
    </row>
    <row r="14" spans="2:9" ht="21.75" customHeight="1" x14ac:dyDescent="0.2">
      <c r="B14" s="65"/>
      <c r="C14" s="66"/>
      <c r="D14" s="67"/>
      <c r="E14" s="68"/>
      <c r="F14" s="68"/>
      <c r="G14" s="66"/>
      <c r="H14" s="69"/>
      <c r="I14" s="70"/>
    </row>
    <row r="15" spans="2:9" ht="21.75" customHeight="1" x14ac:dyDescent="0.2">
      <c r="B15" s="59"/>
      <c r="C15" s="60"/>
      <c r="D15" s="61"/>
      <c r="E15" s="62"/>
      <c r="F15" s="62"/>
      <c r="G15" s="60"/>
      <c r="H15" s="63"/>
      <c r="I15" s="64"/>
    </row>
    <row r="16" spans="2:9" ht="21.75" customHeight="1" x14ac:dyDescent="0.2">
      <c r="B16" s="65"/>
      <c r="C16" s="66"/>
      <c r="D16" s="67"/>
      <c r="E16" s="68"/>
      <c r="F16" s="68"/>
      <c r="G16" s="66"/>
      <c r="H16" s="69"/>
      <c r="I16" s="70"/>
    </row>
    <row r="17" spans="2:9" ht="21.75" customHeight="1" x14ac:dyDescent="0.2">
      <c r="B17" s="59"/>
      <c r="C17" s="60"/>
      <c r="D17" s="61"/>
      <c r="E17" s="62"/>
      <c r="F17" s="62"/>
      <c r="G17" s="60"/>
      <c r="H17" s="63"/>
      <c r="I17" s="64"/>
    </row>
    <row r="18" spans="2:9" ht="21.75" customHeight="1" x14ac:dyDescent="0.2">
      <c r="B18" s="65"/>
      <c r="C18" s="66"/>
      <c r="D18" s="67"/>
      <c r="E18" s="68"/>
      <c r="F18" s="68"/>
      <c r="G18" s="66"/>
      <c r="H18" s="69"/>
      <c r="I18" s="70"/>
    </row>
    <row r="19" spans="2:9" ht="21.75" customHeight="1" x14ac:dyDescent="0.2">
      <c r="B19" s="59"/>
      <c r="C19" s="60"/>
      <c r="D19" s="61"/>
      <c r="E19" s="62"/>
      <c r="F19" s="62"/>
      <c r="G19" s="60"/>
      <c r="H19" s="63"/>
      <c r="I19" s="64"/>
    </row>
    <row r="20" spans="2:9" ht="21.75" customHeight="1" x14ac:dyDescent="0.2">
      <c r="B20" s="65"/>
      <c r="C20" s="66"/>
      <c r="D20" s="67"/>
      <c r="E20" s="68"/>
      <c r="F20" s="68"/>
      <c r="G20" s="66"/>
      <c r="H20" s="69"/>
      <c r="I20" s="70"/>
    </row>
    <row r="21" spans="2:9" ht="21.75" customHeight="1" x14ac:dyDescent="0.2">
      <c r="B21" s="59"/>
      <c r="C21" s="60"/>
      <c r="D21" s="61"/>
      <c r="E21" s="62"/>
      <c r="F21" s="62"/>
      <c r="G21" s="60"/>
      <c r="H21" s="63"/>
      <c r="I21" s="64"/>
    </row>
    <row r="22" spans="2:9" ht="21.75" customHeight="1" x14ac:dyDescent="0.2">
      <c r="B22" s="65"/>
      <c r="C22" s="66"/>
      <c r="D22" s="67"/>
      <c r="E22" s="68"/>
      <c r="F22" s="68"/>
      <c r="G22" s="66"/>
      <c r="H22" s="69"/>
      <c r="I22" s="70"/>
    </row>
    <row r="23" spans="2:9" ht="21.75" customHeight="1" x14ac:dyDescent="0.2">
      <c r="B23" s="59"/>
      <c r="C23" s="60"/>
      <c r="D23" s="61"/>
      <c r="E23" s="62"/>
      <c r="F23" s="62"/>
      <c r="G23" s="60"/>
      <c r="H23" s="63"/>
      <c r="I23" s="64"/>
    </row>
    <row r="24" spans="2:9" ht="21.75" customHeight="1" x14ac:dyDescent="0.2">
      <c r="B24" s="65"/>
      <c r="C24" s="66"/>
      <c r="D24" s="67"/>
      <c r="E24" s="68"/>
      <c r="F24" s="68"/>
      <c r="G24" s="66"/>
      <c r="H24" s="69"/>
      <c r="I24" s="70"/>
    </row>
    <row r="25" spans="2:9" ht="21.75" customHeight="1" x14ac:dyDescent="0.2">
      <c r="B25" s="59"/>
      <c r="C25" s="60"/>
      <c r="D25" s="61"/>
      <c r="E25" s="62"/>
      <c r="F25" s="62"/>
      <c r="G25" s="60"/>
      <c r="H25" s="63"/>
      <c r="I25" s="64"/>
    </row>
    <row r="26" spans="2:9" ht="21.75" customHeight="1" x14ac:dyDescent="0.2">
      <c r="B26" s="65"/>
      <c r="C26" s="66"/>
      <c r="D26" s="67"/>
      <c r="E26" s="68"/>
      <c r="F26" s="68"/>
      <c r="G26" s="66"/>
      <c r="H26" s="69"/>
      <c r="I26" s="70"/>
    </row>
    <row r="27" spans="2:9" ht="21.75" customHeight="1" x14ac:dyDescent="0.2">
      <c r="B27" s="59"/>
      <c r="C27" s="60"/>
      <c r="D27" s="61"/>
      <c r="E27" s="62"/>
      <c r="F27" s="62"/>
      <c r="G27" s="60"/>
      <c r="H27" s="63"/>
      <c r="I27" s="64"/>
    </row>
    <row r="28" spans="2:9" ht="21.75" customHeight="1" x14ac:dyDescent="0.2">
      <c r="B28" s="65"/>
      <c r="C28" s="66"/>
      <c r="D28" s="67"/>
      <c r="E28" s="68"/>
      <c r="F28" s="68"/>
      <c r="G28" s="66"/>
      <c r="H28" s="69"/>
      <c r="I28" s="70"/>
    </row>
  </sheetData>
  <mergeCells count="1">
    <mergeCell ref="B6:I6"/>
  </mergeCells>
  <conditionalFormatting sqref="D9:D28">
    <cfRule type="cellIs" dxfId="7" priority="4" operator="between">
      <formula>TODAY()</formula>
      <formula>TODAY()+7</formula>
    </cfRule>
  </conditionalFormatting>
  <conditionalFormatting sqref="H9:H28">
    <cfRule type="cellIs" dxfId="6" priority="2" operator="equal">
      <formula>"Erledigt"</formula>
    </cfRule>
    <cfRule type="cellIs" dxfId="5" priority="3" operator="equal">
      <formula>"Offen"</formula>
    </cfRule>
  </conditionalFormatting>
  <dataValidations count="2">
    <dataValidation type="list" allowBlank="1" sqref="F9:F28" xr:uid="{00000000-0002-0000-0300-000000000000}">
      <formula1>"Vor Ort,Video,Telefon"</formula1>
      <formula2>0</formula2>
    </dataValidation>
    <dataValidation type="list" allowBlank="1" sqref="H9:H28" xr:uid="{00000000-0002-0000-0300-000001000000}">
      <formula1>"Offen,Erledigt"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E8A3C"/>
  </sheetPr>
  <dimension ref="B1:E28"/>
  <sheetViews>
    <sheetView showGridLines="0" topLeftCell="A5" zoomScaleNormal="100" workbookViewId="0">
      <selection activeCell="J15" sqref="J15"/>
    </sheetView>
  </sheetViews>
  <sheetFormatPr baseColWidth="10" defaultColWidth="8.6640625" defaultRowHeight="15" x14ac:dyDescent="0.2"/>
  <cols>
    <col min="1" max="1" width="2.5" customWidth="1"/>
    <col min="2" max="2" width="30" customWidth="1"/>
    <col min="3" max="5" width="17" customWidth="1"/>
    <col min="6" max="6" width="3" customWidth="1"/>
  </cols>
  <sheetData>
    <row r="1" spans="2:5" ht="6" customHeight="1" x14ac:dyDescent="0.2"/>
    <row r="2" spans="2:5" ht="15" customHeight="1" x14ac:dyDescent="0.2">
      <c r="B2" s="2" t="s">
        <v>0</v>
      </c>
    </row>
    <row r="3" spans="2:5" ht="33.75" customHeight="1" x14ac:dyDescent="0.4">
      <c r="B3" s="11" t="s">
        <v>90</v>
      </c>
    </row>
    <row r="4" spans="2:5" ht="15" customHeight="1" x14ac:dyDescent="0.2">
      <c r="B4" s="43" t="s">
        <v>91</v>
      </c>
    </row>
    <row r="7" spans="2:5" ht="18.75" customHeight="1" x14ac:dyDescent="0.25">
      <c r="B7" s="71" t="s">
        <v>92</v>
      </c>
    </row>
    <row r="8" spans="2:5" ht="15" customHeight="1" x14ac:dyDescent="0.2">
      <c r="B8" s="1" t="s">
        <v>93</v>
      </c>
      <c r="C8" s="1" t="s">
        <v>94</v>
      </c>
      <c r="D8" s="114" t="s">
        <v>95</v>
      </c>
      <c r="E8" s="114"/>
    </row>
    <row r="9" spans="2:5" ht="24" customHeight="1" x14ac:dyDescent="0.2">
      <c r="B9" s="72" t="s">
        <v>96</v>
      </c>
      <c r="C9" s="73">
        <v>62000</v>
      </c>
      <c r="D9" s="115" t="s">
        <v>97</v>
      </c>
      <c r="E9" s="115"/>
    </row>
    <row r="10" spans="2:5" ht="24" customHeight="1" x14ac:dyDescent="0.2">
      <c r="B10" s="74" t="s">
        <v>98</v>
      </c>
      <c r="C10" s="75">
        <v>58000</v>
      </c>
      <c r="D10" s="116" t="s">
        <v>99</v>
      </c>
      <c r="E10" s="116"/>
    </row>
    <row r="11" spans="2:5" ht="24" customHeight="1" x14ac:dyDescent="0.2">
      <c r="B11" s="76" t="s">
        <v>100</v>
      </c>
      <c r="C11" s="77">
        <v>54000</v>
      </c>
      <c r="D11" s="117" t="s">
        <v>101</v>
      </c>
      <c r="E11" s="117"/>
    </row>
    <row r="13" spans="2:5" ht="18.75" customHeight="1" x14ac:dyDescent="0.25">
      <c r="B13" s="78" t="s">
        <v>102</v>
      </c>
    </row>
    <row r="14" spans="2:5" ht="15" customHeight="1" x14ac:dyDescent="0.2">
      <c r="B14" s="79" t="s">
        <v>103</v>
      </c>
      <c r="C14" s="79" t="s">
        <v>104</v>
      </c>
      <c r="D14" s="79" t="s">
        <v>105</v>
      </c>
      <c r="E14" s="79" t="s">
        <v>106</v>
      </c>
    </row>
    <row r="15" spans="2:5" ht="21" customHeight="1" x14ac:dyDescent="0.2">
      <c r="B15" s="80" t="s">
        <v>46</v>
      </c>
      <c r="C15" s="81" t="s">
        <v>65</v>
      </c>
      <c r="D15" s="81"/>
      <c r="E15" s="81"/>
    </row>
    <row r="16" spans="2:5" ht="31.5" customHeight="1" x14ac:dyDescent="0.2">
      <c r="B16" s="80" t="s">
        <v>47</v>
      </c>
      <c r="C16" s="82" t="s">
        <v>66</v>
      </c>
      <c r="D16" s="82"/>
      <c r="E16" s="82"/>
    </row>
    <row r="17" spans="2:5" ht="21" customHeight="1" x14ac:dyDescent="0.2">
      <c r="B17" s="80" t="s">
        <v>107</v>
      </c>
      <c r="C17" s="83">
        <v>60500</v>
      </c>
      <c r="D17" s="83"/>
      <c r="E17" s="83"/>
    </row>
    <row r="18" spans="2:5" ht="21" customHeight="1" x14ac:dyDescent="0.2">
      <c r="B18" s="80" t="s">
        <v>108</v>
      </c>
      <c r="C18" s="84">
        <v>30</v>
      </c>
      <c r="D18" s="84"/>
      <c r="E18" s="84"/>
    </row>
    <row r="19" spans="2:5" ht="21" customHeight="1" x14ac:dyDescent="0.2">
      <c r="B19" s="80" t="s">
        <v>109</v>
      </c>
      <c r="C19" s="85">
        <v>2</v>
      </c>
      <c r="D19" s="85"/>
      <c r="E19" s="85"/>
    </row>
    <row r="20" spans="2:5" ht="21" customHeight="1" x14ac:dyDescent="0.2">
      <c r="B20" s="80" t="s">
        <v>110</v>
      </c>
      <c r="C20" s="82" t="s">
        <v>111</v>
      </c>
      <c r="D20" s="82"/>
      <c r="E20" s="82"/>
    </row>
    <row r="21" spans="2:5" ht="21" customHeight="1" x14ac:dyDescent="0.2">
      <c r="B21" s="80" t="s">
        <v>112</v>
      </c>
      <c r="C21" s="85">
        <v>8</v>
      </c>
      <c r="D21" s="85"/>
      <c r="E21" s="85"/>
    </row>
    <row r="22" spans="2:5" ht="24" customHeight="1" x14ac:dyDescent="0.2">
      <c r="B22" s="86" t="s">
        <v>113</v>
      </c>
      <c r="C22" s="87">
        <f>IF(C17="","",C17-$C$9)</f>
        <v>-1500</v>
      </c>
      <c r="D22" s="87" t="str">
        <f>IF(D17="","",D17-$C$9)</f>
        <v/>
      </c>
      <c r="E22" s="87" t="str">
        <f>IF(E17="","",E17-$C$9)</f>
        <v/>
      </c>
    </row>
    <row r="24" spans="2:5" ht="18.75" customHeight="1" x14ac:dyDescent="0.25">
      <c r="B24" s="88" t="s">
        <v>114</v>
      </c>
    </row>
    <row r="25" spans="2:5" ht="24" customHeight="1" x14ac:dyDescent="0.2">
      <c r="B25" s="113" t="s">
        <v>115</v>
      </c>
      <c r="C25" s="113"/>
      <c r="D25" s="113"/>
      <c r="E25" s="113"/>
    </row>
    <row r="26" spans="2:5" ht="24" customHeight="1" x14ac:dyDescent="0.2">
      <c r="B26" s="113" t="s">
        <v>116</v>
      </c>
      <c r="C26" s="113"/>
      <c r="D26" s="113"/>
      <c r="E26" s="113"/>
    </row>
    <row r="27" spans="2:5" ht="24" customHeight="1" x14ac:dyDescent="0.2">
      <c r="B27" s="113" t="s">
        <v>117</v>
      </c>
      <c r="C27" s="113"/>
      <c r="D27" s="113"/>
      <c r="E27" s="113"/>
    </row>
    <row r="28" spans="2:5" ht="24" customHeight="1" x14ac:dyDescent="0.2">
      <c r="B28" s="113" t="s">
        <v>118</v>
      </c>
      <c r="C28" s="113"/>
      <c r="D28" s="113"/>
      <c r="E28" s="113"/>
    </row>
  </sheetData>
  <mergeCells count="8">
    <mergeCell ref="B26:E26"/>
    <mergeCell ref="B27:E27"/>
    <mergeCell ref="B28:E28"/>
    <mergeCell ref="D8:E8"/>
    <mergeCell ref="D9:E9"/>
    <mergeCell ref="D10:E10"/>
    <mergeCell ref="D11:E11"/>
    <mergeCell ref="B25:E25"/>
  </mergeCells>
  <conditionalFormatting sqref="C22:E22">
    <cfRule type="cellIs" dxfId="4" priority="2" operator="lessThan">
      <formula>0</formula>
    </cfRule>
    <cfRule type="cellIs" dxfId="3" priority="3" operator="greaterThanOrEqual">
      <formula>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CB8AE"/>
  </sheetPr>
  <dimension ref="B1:G21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6640625" defaultRowHeight="15" x14ac:dyDescent="0.2"/>
  <cols>
    <col min="1" max="1" width="2.5" customWidth="1"/>
    <col min="2" max="2" width="22" customWidth="1"/>
    <col min="3" max="3" width="20" customWidth="1"/>
    <col min="4" max="5" width="30" customWidth="1"/>
    <col min="6" max="6" width="36" customWidth="1"/>
    <col min="7" max="7" width="13" customWidth="1"/>
  </cols>
  <sheetData>
    <row r="1" spans="2:7" ht="6" customHeight="1" x14ac:dyDescent="0.2"/>
    <row r="2" spans="2:7" ht="15" customHeight="1" x14ac:dyDescent="0.2">
      <c r="B2" s="2" t="s">
        <v>0</v>
      </c>
    </row>
    <row r="3" spans="2:7" ht="33.75" customHeight="1" x14ac:dyDescent="0.4">
      <c r="B3" s="11" t="s">
        <v>119</v>
      </c>
    </row>
    <row r="4" spans="2:7" ht="15" customHeight="1" x14ac:dyDescent="0.2">
      <c r="B4" s="43" t="s">
        <v>120</v>
      </c>
    </row>
    <row r="6" spans="2:7" ht="24" customHeight="1" x14ac:dyDescent="0.2">
      <c r="B6" s="1" t="s">
        <v>46</v>
      </c>
      <c r="C6" s="1" t="s">
        <v>121</v>
      </c>
      <c r="D6" s="1" t="s">
        <v>122</v>
      </c>
      <c r="E6" s="1" t="s">
        <v>123</v>
      </c>
      <c r="F6" s="1" t="s">
        <v>124</v>
      </c>
      <c r="G6" s="1" t="s">
        <v>125</v>
      </c>
    </row>
    <row r="7" spans="2:7" ht="21.75" customHeight="1" x14ac:dyDescent="0.2">
      <c r="B7" s="89" t="s">
        <v>55</v>
      </c>
      <c r="C7" s="64" t="s">
        <v>126</v>
      </c>
      <c r="D7" s="64" t="s">
        <v>127</v>
      </c>
      <c r="E7" s="64" t="s">
        <v>128</v>
      </c>
      <c r="F7" s="64" t="s">
        <v>129</v>
      </c>
      <c r="G7" s="62" t="s">
        <v>130</v>
      </c>
    </row>
    <row r="8" spans="2:7" ht="21.75" customHeight="1" x14ac:dyDescent="0.2">
      <c r="B8" s="90"/>
      <c r="C8" s="70"/>
      <c r="D8" s="70"/>
      <c r="E8" s="70"/>
      <c r="F8" s="70"/>
      <c r="G8" s="68"/>
    </row>
    <row r="9" spans="2:7" ht="21.75" customHeight="1" x14ac:dyDescent="0.2">
      <c r="B9" s="89"/>
      <c r="C9" s="64"/>
      <c r="D9" s="64"/>
      <c r="E9" s="64"/>
      <c r="F9" s="64"/>
      <c r="G9" s="62"/>
    </row>
    <row r="10" spans="2:7" ht="21.75" customHeight="1" x14ac:dyDescent="0.2">
      <c r="B10" s="90"/>
      <c r="C10" s="70"/>
      <c r="D10" s="70"/>
      <c r="E10" s="70"/>
      <c r="F10" s="70"/>
      <c r="G10" s="68"/>
    </row>
    <row r="11" spans="2:7" ht="21.75" customHeight="1" x14ac:dyDescent="0.2">
      <c r="B11" s="89"/>
      <c r="C11" s="64"/>
      <c r="D11" s="64"/>
      <c r="E11" s="64"/>
      <c r="F11" s="64"/>
      <c r="G11" s="62"/>
    </row>
    <row r="12" spans="2:7" ht="21.75" customHeight="1" x14ac:dyDescent="0.2">
      <c r="B12" s="90"/>
      <c r="C12" s="70"/>
      <c r="D12" s="70"/>
      <c r="E12" s="70"/>
      <c r="F12" s="70"/>
      <c r="G12" s="68"/>
    </row>
    <row r="13" spans="2:7" ht="21.75" customHeight="1" x14ac:dyDescent="0.2">
      <c r="B13" s="89"/>
      <c r="C13" s="64"/>
      <c r="D13" s="64"/>
      <c r="E13" s="64"/>
      <c r="F13" s="64"/>
      <c r="G13" s="62"/>
    </row>
    <row r="14" spans="2:7" ht="21.75" customHeight="1" x14ac:dyDescent="0.2">
      <c r="B14" s="90"/>
      <c r="C14" s="70"/>
      <c r="D14" s="70"/>
      <c r="E14" s="70"/>
      <c r="F14" s="70"/>
      <c r="G14" s="68"/>
    </row>
    <row r="15" spans="2:7" ht="21.75" customHeight="1" x14ac:dyDescent="0.2">
      <c r="B15" s="89"/>
      <c r="C15" s="64"/>
      <c r="D15" s="64"/>
      <c r="E15" s="64"/>
      <c r="F15" s="64"/>
      <c r="G15" s="62"/>
    </row>
    <row r="16" spans="2:7" ht="21.75" customHeight="1" x14ac:dyDescent="0.2">
      <c r="B16" s="90"/>
      <c r="C16" s="70"/>
      <c r="D16" s="70"/>
      <c r="E16" s="70"/>
      <c r="F16" s="70"/>
      <c r="G16" s="68"/>
    </row>
    <row r="17" spans="2:7" ht="21.75" customHeight="1" x14ac:dyDescent="0.2">
      <c r="B17" s="89"/>
      <c r="C17" s="64"/>
      <c r="D17" s="64"/>
      <c r="E17" s="64"/>
      <c r="F17" s="64"/>
      <c r="G17" s="62"/>
    </row>
    <row r="18" spans="2:7" ht="21.75" customHeight="1" x14ac:dyDescent="0.2">
      <c r="B18" s="90"/>
      <c r="C18" s="70"/>
      <c r="D18" s="70"/>
      <c r="E18" s="70"/>
      <c r="F18" s="70"/>
      <c r="G18" s="68"/>
    </row>
    <row r="19" spans="2:7" ht="21.75" customHeight="1" x14ac:dyDescent="0.2">
      <c r="B19" s="89"/>
      <c r="C19" s="64"/>
      <c r="D19" s="64"/>
      <c r="E19" s="64"/>
      <c r="F19" s="64"/>
      <c r="G19" s="62"/>
    </row>
    <row r="20" spans="2:7" ht="21.75" customHeight="1" x14ac:dyDescent="0.2">
      <c r="B20" s="90"/>
      <c r="C20" s="70"/>
      <c r="D20" s="70"/>
      <c r="E20" s="70"/>
      <c r="F20" s="70"/>
      <c r="G20" s="68"/>
    </row>
    <row r="21" spans="2:7" ht="21.75" customHeight="1" x14ac:dyDescent="0.2">
      <c r="B21" s="89"/>
      <c r="C21" s="64"/>
      <c r="D21" s="64"/>
      <c r="E21" s="64"/>
      <c r="F21" s="64"/>
      <c r="G21" s="62"/>
    </row>
  </sheetData>
  <conditionalFormatting sqref="G7:G21">
    <cfRule type="cellIs" dxfId="2" priority="2" operator="equal">
      <formula>"Ja"</formula>
    </cfRule>
    <cfRule type="cellIs" dxfId="1" priority="3" operator="equal">
      <formula>"Vielleicht"</formula>
    </cfRule>
    <cfRule type="cellIs" dxfId="0" priority="4" operator="equal">
      <formula>"Nein"</formula>
    </cfRule>
  </conditionalFormatting>
  <dataValidations count="1">
    <dataValidation type="list" allowBlank="1" sqref="G7:G21" xr:uid="{00000000-0002-0000-0500-000000000000}">
      <formula1>"Ja,Vielleicht,Nein"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Starte hier</vt:lpstr>
      <vt:lpstr>Übersicht</vt:lpstr>
      <vt:lpstr>Bewerbungen</vt:lpstr>
      <vt:lpstr>Interviews</vt:lpstr>
      <vt:lpstr>Gehalt &amp; Angebote</vt:lpstr>
      <vt:lpstr>Unternehmens-Check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fhoch3</dc:creator>
  <cp:keywords/>
  <dc:description/>
  <cp:lastModifiedBy>TB</cp:lastModifiedBy>
  <cp:revision>7</cp:revision>
  <dcterms:created xsi:type="dcterms:W3CDTF">2026-07-16T07:16:47Z</dcterms:created>
  <dcterms:modified xsi:type="dcterms:W3CDTF">2026-07-31T15:48:58Z</dcterms:modified>
  <cp:category/>
  <dc:language>en-US</dc:language>
</cp:coreProperties>
</file>